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ciley\Desktop\Site Censo Escolar - Atualizar Site\Arquivos Prontos\"/>
    </mc:Choice>
  </mc:AlternateContent>
  <bookViews>
    <workbookView xWindow="0" yWindow="0" windowWidth="28800" windowHeight="12435"/>
  </bookViews>
  <sheets>
    <sheet name="2019" sheetId="10" r:id="rId1"/>
    <sheet name="2018" sheetId="9" r:id="rId2"/>
    <sheet name="2017" sheetId="8" r:id="rId3"/>
    <sheet name="2016" sheetId="7" r:id="rId4"/>
    <sheet name="2015" sheetId="6" r:id="rId5"/>
    <sheet name="2014" sheetId="5" r:id="rId6"/>
    <sheet name="2013" sheetId="4" r:id="rId7"/>
    <sheet name="2012" sheetId="3" r:id="rId8"/>
    <sheet name="2011" sheetId="2" r:id="rId9"/>
    <sheet name="2010" sheetId="1" r:id="rId10"/>
  </sheets>
  <definedNames>
    <definedName name="_xlnm._FilterDatabase" localSheetId="9" hidden="1">'2010'!$A$13:$HW$18</definedName>
    <definedName name="_xlnm._FilterDatabase" localSheetId="8" hidden="1">'2011'!$A$13:$HW$24</definedName>
    <definedName name="_xlnm._FilterDatabase" localSheetId="7" hidden="1">'2012'!$A$13:$AB$16</definedName>
    <definedName name="_xlnm._FilterDatabase" localSheetId="6" hidden="1">'2013'!$A$13:$Z$16</definedName>
    <definedName name="_xlnm._FilterDatabase" localSheetId="5" hidden="1">'2014'!$A$13:$Z$24</definedName>
    <definedName name="_xlnm._FilterDatabase" localSheetId="4" hidden="1">'2015'!$A$11:$Z$25</definedName>
    <definedName name="_xlnm._FilterDatabase" localSheetId="0" hidden="1">'2019'!$A$14:$AH$27</definedName>
    <definedName name="_xlnm.Print_Area" localSheetId="9">'2010'!$A$1:$Y$44</definedName>
    <definedName name="_xlnm.Print_Area" localSheetId="4">'2015'!$A$1:$Z$45</definedName>
    <definedName name="_xlnm.Print_Titles" localSheetId="9">'2010'!$1:$13</definedName>
    <definedName name="_xlnm.Print_Titles" localSheetId="8">'2011'!$1:$13</definedName>
    <definedName name="_xlnm.Print_Titles" localSheetId="7">'2012'!$1:$13</definedName>
    <definedName name="_xlnm.Print_Titles" localSheetId="6">'2013'!$1:$13</definedName>
    <definedName name="_xlnm.Print_Titles" localSheetId="5">'2014'!$1:$13</definedName>
    <definedName name="_xlnm.Print_Titles" localSheetId="4">'2015'!$1:$13</definedName>
    <definedName name="_xlnm.Print_Titles" localSheetId="3">'2016'!$1:$16</definedName>
  </definedNames>
  <calcPr calcId="152511"/>
</workbook>
</file>

<file path=xl/calcChain.xml><?xml version="1.0" encoding="utf-8"?>
<calcChain xmlns="http://schemas.openxmlformats.org/spreadsheetml/2006/main">
  <c r="R18" i="10" l="1"/>
  <c r="R19" i="10"/>
  <c r="R20" i="10"/>
  <c r="R21" i="10"/>
  <c r="R22" i="10"/>
  <c r="R23" i="10"/>
  <c r="R24" i="10"/>
  <c r="R25" i="10"/>
  <c r="R26" i="10"/>
  <c r="R27" i="10"/>
  <c r="R17" i="10"/>
  <c r="Y18" i="10"/>
  <c r="Y19" i="10"/>
  <c r="Y20" i="10"/>
  <c r="Y21" i="10"/>
  <c r="Y22" i="10"/>
  <c r="Y23" i="10"/>
  <c r="Y24" i="10"/>
  <c r="Y25" i="10"/>
  <c r="Y26" i="10"/>
  <c r="Y27" i="10"/>
  <c r="Y17" i="10"/>
  <c r="J14" i="10"/>
  <c r="K14" i="10"/>
  <c r="M14" i="10"/>
  <c r="N14" i="10"/>
  <c r="P14" i="10"/>
  <c r="Q14" i="10"/>
  <c r="S14" i="10"/>
  <c r="T14" i="10"/>
  <c r="U14" i="10"/>
  <c r="V14" i="10"/>
  <c r="W14" i="10"/>
  <c r="X14" i="10"/>
  <c r="Z14" i="10"/>
  <c r="AA14" i="10"/>
  <c r="AB14" i="10"/>
  <c r="AC14" i="10"/>
  <c r="J15" i="10"/>
  <c r="K15" i="10"/>
  <c r="M15" i="10"/>
  <c r="N15" i="10"/>
  <c r="P15" i="10"/>
  <c r="Q15" i="10"/>
  <c r="S15" i="10"/>
  <c r="T15" i="10"/>
  <c r="U15" i="10"/>
  <c r="V15" i="10"/>
  <c r="W15" i="10"/>
  <c r="X15" i="10"/>
  <c r="Z15" i="10"/>
  <c r="AA15" i="10"/>
  <c r="AB15" i="10"/>
  <c r="AC15" i="10"/>
  <c r="J16" i="10"/>
  <c r="K16" i="10"/>
  <c r="M16" i="10"/>
  <c r="N16" i="10"/>
  <c r="P16" i="10"/>
  <c r="Q16" i="10"/>
  <c r="S16" i="10"/>
  <c r="T16" i="10"/>
  <c r="U16" i="10"/>
  <c r="V16" i="10"/>
  <c r="W16" i="10"/>
  <c r="X16" i="10"/>
  <c r="Z16" i="10"/>
  <c r="AA16" i="10"/>
  <c r="AB16" i="10"/>
  <c r="AC16" i="10"/>
  <c r="G14" i="10"/>
  <c r="H14" i="10"/>
  <c r="G16" i="10"/>
  <c r="H16" i="10"/>
  <c r="G15" i="10"/>
  <c r="H15" i="10"/>
  <c r="F27" i="10" l="1"/>
  <c r="F26" i="10"/>
  <c r="F17" i="10"/>
  <c r="F18" i="10"/>
  <c r="F24" i="10"/>
  <c r="F22" i="10"/>
  <c r="F19" i="10"/>
  <c r="F23" i="10"/>
  <c r="F25" i="10"/>
  <c r="F20" i="10"/>
  <c r="F21" i="10"/>
  <c r="F16" i="10" l="1"/>
  <c r="F15" i="10"/>
  <c r="F14" i="10"/>
  <c r="O20" i="10"/>
  <c r="L20" i="10"/>
  <c r="O25" i="10"/>
  <c r="L25" i="10"/>
  <c r="O23" i="10"/>
  <c r="L23" i="10"/>
  <c r="O19" i="10"/>
  <c r="L19" i="10"/>
  <c r="O22" i="10"/>
  <c r="L22" i="10"/>
  <c r="O24" i="10"/>
  <c r="L24" i="10"/>
  <c r="O18" i="10"/>
  <c r="L18" i="10"/>
  <c r="O17" i="10"/>
  <c r="L17" i="10"/>
  <c r="O26" i="10"/>
  <c r="L26" i="10"/>
  <c r="O27" i="10"/>
  <c r="L27" i="10"/>
  <c r="O21" i="10"/>
  <c r="L21" i="10"/>
  <c r="O14" i="10" l="1"/>
  <c r="O15" i="10"/>
  <c r="O16" i="10"/>
  <c r="R14" i="10"/>
  <c r="R15" i="10"/>
  <c r="R16" i="10"/>
  <c r="Y15" i="10"/>
  <c r="Y14" i="10"/>
  <c r="Y16" i="10"/>
  <c r="L14" i="10"/>
  <c r="L15" i="10"/>
  <c r="L16" i="10"/>
  <c r="G14" i="9"/>
  <c r="H14" i="9"/>
  <c r="Y27" i="9"/>
  <c r="R27" i="9"/>
  <c r="O27" i="9"/>
  <c r="L27" i="9"/>
  <c r="I27" i="9"/>
  <c r="F27" i="9"/>
  <c r="Y26" i="9"/>
  <c r="R26" i="9"/>
  <c r="O26" i="9"/>
  <c r="L26" i="9"/>
  <c r="I26" i="9"/>
  <c r="F26" i="9"/>
  <c r="Y25" i="9"/>
  <c r="R25" i="9"/>
  <c r="O25" i="9"/>
  <c r="L25" i="9"/>
  <c r="I25" i="9"/>
  <c r="F25" i="9"/>
  <c r="Y24" i="9"/>
  <c r="R24" i="9"/>
  <c r="O24" i="9"/>
  <c r="L24" i="9"/>
  <c r="I24" i="9"/>
  <c r="F24" i="9"/>
  <c r="Y23" i="9"/>
  <c r="R23" i="9"/>
  <c r="O23" i="9"/>
  <c r="L23" i="9"/>
  <c r="I23" i="9"/>
  <c r="F23" i="9"/>
  <c r="Y22" i="9"/>
  <c r="R22" i="9"/>
  <c r="O22" i="9"/>
  <c r="L22" i="9"/>
  <c r="I22" i="9"/>
  <c r="F22" i="9"/>
  <c r="Y21" i="9"/>
  <c r="R21" i="9"/>
  <c r="O21" i="9"/>
  <c r="L21" i="9"/>
  <c r="I21" i="9"/>
  <c r="F21" i="9"/>
  <c r="Y20" i="9"/>
  <c r="R20" i="9"/>
  <c r="O20" i="9"/>
  <c r="L20" i="9"/>
  <c r="I20" i="9"/>
  <c r="F20" i="9"/>
  <c r="Y19" i="9"/>
  <c r="R19" i="9"/>
  <c r="O19" i="9"/>
  <c r="L19" i="9"/>
  <c r="I19" i="9"/>
  <c r="F19" i="9"/>
  <c r="Y18" i="9"/>
  <c r="R18" i="9"/>
  <c r="O18" i="9"/>
  <c r="L18" i="9"/>
  <c r="I18" i="9"/>
  <c r="F18" i="9"/>
  <c r="Y17" i="9"/>
  <c r="R17" i="9"/>
  <c r="O17" i="9"/>
  <c r="L17" i="9"/>
  <c r="I17" i="9"/>
  <c r="F17" i="9"/>
  <c r="Y16" i="9"/>
  <c r="R16" i="9"/>
  <c r="O16" i="9"/>
  <c r="L16" i="9"/>
  <c r="I16" i="9"/>
  <c r="F16" i="9"/>
  <c r="Y15" i="9"/>
  <c r="R15" i="9"/>
  <c r="O15" i="9"/>
  <c r="L15" i="9"/>
  <c r="I15" i="9"/>
  <c r="F15" i="9"/>
  <c r="AC14" i="9"/>
  <c r="AB14" i="9"/>
  <c r="AA14" i="9"/>
  <c r="Z14" i="9"/>
  <c r="X14" i="9"/>
  <c r="W14" i="9"/>
  <c r="V14" i="9"/>
  <c r="U14" i="9"/>
  <c r="T14" i="9"/>
  <c r="S14" i="9"/>
  <c r="Q14" i="9"/>
  <c r="P14" i="9"/>
  <c r="N14" i="9"/>
  <c r="M14" i="9"/>
  <c r="K14" i="9"/>
  <c r="J14" i="9"/>
  <c r="E18" i="9" l="1"/>
  <c r="E19" i="9"/>
  <c r="E23" i="9"/>
  <c r="R14" i="9"/>
  <c r="O14" i="9"/>
  <c r="L14" i="9"/>
  <c r="Y14" i="9"/>
  <c r="E20" i="9"/>
  <c r="E22" i="9"/>
  <c r="E26" i="9"/>
  <c r="E16" i="9"/>
  <c r="I14" i="9"/>
  <c r="E15" i="9"/>
  <c r="E27" i="9"/>
  <c r="E21" i="9"/>
  <c r="F14" i="9"/>
  <c r="E25" i="9"/>
  <c r="E17" i="9"/>
  <c r="E24" i="9"/>
  <c r="E14" i="9" l="1"/>
  <c r="O26" i="8"/>
  <c r="O25" i="8"/>
  <c r="O24" i="8"/>
  <c r="O23" i="8"/>
  <c r="O22" i="8"/>
  <c r="O21" i="8"/>
  <c r="O20" i="8"/>
  <c r="O19" i="8"/>
  <c r="O18" i="8"/>
  <c r="O17" i="8"/>
  <c r="O16" i="8"/>
  <c r="AA15" i="8"/>
  <c r="Z15" i="8"/>
  <c r="Y15" i="8"/>
  <c r="X15" i="8"/>
  <c r="U15" i="8"/>
  <c r="T15" i="8"/>
  <c r="S15" i="8"/>
  <c r="Q15" i="8"/>
  <c r="P15" i="8"/>
  <c r="N15" i="8"/>
  <c r="M15" i="8"/>
  <c r="L15" i="8" s="1"/>
  <c r="K15" i="8"/>
  <c r="J15" i="8"/>
  <c r="H15" i="8"/>
  <c r="G15" i="8"/>
  <c r="F15" i="8"/>
  <c r="AA14" i="8"/>
  <c r="AA13" i="8" s="1"/>
  <c r="Z14" i="8"/>
  <c r="Z13" i="8" s="1"/>
  <c r="Y14" i="8"/>
  <c r="Y13" i="8" s="1"/>
  <c r="X14" i="8"/>
  <c r="U14" i="8"/>
  <c r="T14" i="8"/>
  <c r="T13" i="8" s="1"/>
  <c r="S14" i="8"/>
  <c r="S13" i="8" s="1"/>
  <c r="R14" i="8"/>
  <c r="Q14" i="8"/>
  <c r="P14" i="8"/>
  <c r="N14" i="8"/>
  <c r="N13" i="8" s="1"/>
  <c r="M14" i="8"/>
  <c r="L14" i="8"/>
  <c r="K14" i="8"/>
  <c r="J14" i="8"/>
  <c r="I14" i="8"/>
  <c r="H14" i="8"/>
  <c r="G14" i="8"/>
  <c r="G13" i="8" s="1"/>
  <c r="F14" i="8"/>
  <c r="Z16" i="7"/>
  <c r="Y16" i="7"/>
  <c r="X16" i="7"/>
  <c r="V16" i="7" s="1"/>
  <c r="W16" i="7"/>
  <c r="Z15" i="7"/>
  <c r="Y15" i="7"/>
  <c r="X15" i="7"/>
  <c r="W15" i="7"/>
  <c r="U16" i="7"/>
  <c r="T16" i="7"/>
  <c r="S16" i="7"/>
  <c r="R16" i="7" s="1"/>
  <c r="U15" i="7"/>
  <c r="U14" i="7" s="1"/>
  <c r="T15" i="7"/>
  <c r="S15" i="7"/>
  <c r="S14" i="7" s="1"/>
  <c r="R14" i="7" s="1"/>
  <c r="Q16" i="7"/>
  <c r="P16" i="7"/>
  <c r="Q15" i="7"/>
  <c r="Q14" i="7"/>
  <c r="P15" i="7"/>
  <c r="N16" i="7"/>
  <c r="N15" i="7"/>
  <c r="M16" i="7"/>
  <c r="M14" i="7" s="1"/>
  <c r="L14" i="7" s="1"/>
  <c r="M15" i="7"/>
  <c r="K16" i="7"/>
  <c r="J16" i="7"/>
  <c r="K15" i="7"/>
  <c r="K14" i="7" s="1"/>
  <c r="J15" i="7"/>
  <c r="J14" i="7" s="1"/>
  <c r="I14" i="7" s="1"/>
  <c r="H16" i="7"/>
  <c r="H15" i="7"/>
  <c r="G16" i="7"/>
  <c r="G15" i="7"/>
  <c r="V27" i="7"/>
  <c r="V26" i="7"/>
  <c r="V25" i="7"/>
  <c r="V24" i="7"/>
  <c r="V23" i="7"/>
  <c r="V22" i="7"/>
  <c r="V21" i="7"/>
  <c r="V20" i="7"/>
  <c r="V15" i="7" s="1"/>
  <c r="V19" i="7"/>
  <c r="V18" i="7"/>
  <c r="V17" i="7"/>
  <c r="R27" i="7"/>
  <c r="R26" i="7"/>
  <c r="R25" i="7"/>
  <c r="R24" i="7"/>
  <c r="R23" i="7"/>
  <c r="R22" i="7"/>
  <c r="R21" i="7"/>
  <c r="R20" i="7"/>
  <c r="R19" i="7"/>
  <c r="R18" i="7"/>
  <c r="R17" i="7"/>
  <c r="R15" i="7" s="1"/>
  <c r="O27" i="7"/>
  <c r="O26" i="7"/>
  <c r="O25" i="7"/>
  <c r="O24" i="7"/>
  <c r="O23" i="7"/>
  <c r="O22" i="7"/>
  <c r="O21" i="7"/>
  <c r="O20" i="7"/>
  <c r="O19" i="7"/>
  <c r="O18" i="7"/>
  <c r="O17" i="7"/>
  <c r="O15" i="7" s="1"/>
  <c r="L27" i="7"/>
  <c r="L26" i="7"/>
  <c r="L25" i="7"/>
  <c r="L24" i="7"/>
  <c r="L23" i="7"/>
  <c r="E23" i="7" s="1"/>
  <c r="L22" i="7"/>
  <c r="L21" i="7"/>
  <c r="L20" i="7"/>
  <c r="L19" i="7"/>
  <c r="E19" i="7" s="1"/>
  <c r="L18" i="7"/>
  <c r="L17" i="7"/>
  <c r="L15" i="7" s="1"/>
  <c r="I27" i="7"/>
  <c r="E27" i="7" s="1"/>
  <c r="I26" i="7"/>
  <c r="I25" i="7"/>
  <c r="I24" i="7"/>
  <c r="I23" i="7"/>
  <c r="I22" i="7"/>
  <c r="I21" i="7"/>
  <c r="I20" i="7"/>
  <c r="E20" i="7" s="1"/>
  <c r="I19" i="7"/>
  <c r="I18" i="7"/>
  <c r="I17" i="7"/>
  <c r="I15" i="7" s="1"/>
  <c r="F27" i="7"/>
  <c r="F26" i="7"/>
  <c r="F25" i="7"/>
  <c r="F24" i="7"/>
  <c r="E24" i="7" s="1"/>
  <c r="F23" i="7"/>
  <c r="F22" i="7"/>
  <c r="E22" i="7"/>
  <c r="F21" i="7"/>
  <c r="F20" i="7"/>
  <c r="F19" i="7"/>
  <c r="F18" i="7"/>
  <c r="E18" i="7" s="1"/>
  <c r="F17" i="7"/>
  <c r="W14" i="7"/>
  <c r="V14" i="7" s="1"/>
  <c r="I16" i="7"/>
  <c r="F16" i="7"/>
  <c r="Z14" i="7"/>
  <c r="Y14" i="7"/>
  <c r="X14" i="7"/>
  <c r="H14" i="7"/>
  <c r="Z15" i="6"/>
  <c r="Z14" i="6" s="1"/>
  <c r="Y15" i="6"/>
  <c r="Y14" i="6" s="1"/>
  <c r="X15" i="6"/>
  <c r="X14" i="6" s="1"/>
  <c r="W15" i="6"/>
  <c r="U15" i="6"/>
  <c r="T15" i="6"/>
  <c r="S15" i="6"/>
  <c r="S14" i="6" s="1"/>
  <c r="Q15" i="6"/>
  <c r="Q14" i="6" s="1"/>
  <c r="P15" i="6"/>
  <c r="P14" i="6" s="1"/>
  <c r="O14" i="6" s="1"/>
  <c r="N15" i="6"/>
  <c r="N14" i="6" s="1"/>
  <c r="M15" i="6"/>
  <c r="M14" i="6"/>
  <c r="K15" i="6"/>
  <c r="K14" i="6"/>
  <c r="J15" i="6"/>
  <c r="J14" i="6" s="1"/>
  <c r="I14" i="6" s="1"/>
  <c r="H15" i="6"/>
  <c r="G15" i="6"/>
  <c r="G14" i="6" s="1"/>
  <c r="F14" i="6" s="1"/>
  <c r="V22" i="6"/>
  <c r="R22" i="6"/>
  <c r="O22" i="6"/>
  <c r="L22" i="6"/>
  <c r="I22" i="6"/>
  <c r="E22" i="6" s="1"/>
  <c r="F22" i="6"/>
  <c r="Z16" i="6"/>
  <c r="Y16" i="6"/>
  <c r="X16" i="6"/>
  <c r="W16" i="6"/>
  <c r="W14" i="6" s="1"/>
  <c r="V16" i="6"/>
  <c r="U16" i="6"/>
  <c r="U14" i="6" s="1"/>
  <c r="T16" i="6"/>
  <c r="S16" i="6"/>
  <c r="T14" i="6"/>
  <c r="Q16" i="6"/>
  <c r="P16" i="6"/>
  <c r="N16" i="6"/>
  <c r="M16" i="6"/>
  <c r="K16" i="6"/>
  <c r="J16" i="6"/>
  <c r="I16" i="6" s="1"/>
  <c r="H16" i="6"/>
  <c r="H14" i="6" s="1"/>
  <c r="G16" i="6"/>
  <c r="F16" i="6"/>
  <c r="V25" i="6"/>
  <c r="R25" i="6"/>
  <c r="O25" i="6"/>
  <c r="E25" i="6"/>
  <c r="L25" i="6"/>
  <c r="I25" i="6"/>
  <c r="F25" i="6"/>
  <c r="V24" i="6"/>
  <c r="R24" i="6"/>
  <c r="O24" i="6"/>
  <c r="L24" i="6"/>
  <c r="I24" i="6"/>
  <c r="E24" i="6" s="1"/>
  <c r="F24" i="6"/>
  <c r="V23" i="6"/>
  <c r="R23" i="6"/>
  <c r="O23" i="6"/>
  <c r="L23" i="6"/>
  <c r="I23" i="6"/>
  <c r="F23" i="6"/>
  <c r="E23" i="6" s="1"/>
  <c r="V21" i="6"/>
  <c r="R21" i="6"/>
  <c r="O21" i="6"/>
  <c r="L21" i="6"/>
  <c r="E21" i="6" s="1"/>
  <c r="I21" i="6"/>
  <c r="F21" i="6"/>
  <c r="V20" i="6"/>
  <c r="R20" i="6"/>
  <c r="O20" i="6"/>
  <c r="L20" i="6"/>
  <c r="I20" i="6"/>
  <c r="F20" i="6"/>
  <c r="E20" i="6" s="1"/>
  <c r="V19" i="6"/>
  <c r="R19" i="6"/>
  <c r="O19" i="6"/>
  <c r="L19" i="6"/>
  <c r="I19" i="6"/>
  <c r="F19" i="6"/>
  <c r="E19" i="6" s="1"/>
  <c r="V18" i="6"/>
  <c r="R18" i="6"/>
  <c r="O18" i="6"/>
  <c r="E18" i="6"/>
  <c r="L18" i="6"/>
  <c r="I18" i="6"/>
  <c r="F18" i="6"/>
  <c r="V17" i="6"/>
  <c r="V15" i="6" s="1"/>
  <c r="R17" i="6"/>
  <c r="R15" i="6" s="1"/>
  <c r="O17" i="6"/>
  <c r="O15" i="6" s="1"/>
  <c r="L17" i="6"/>
  <c r="L15" i="6" s="1"/>
  <c r="I17" i="6"/>
  <c r="I15" i="6"/>
  <c r="F17" i="6"/>
  <c r="F15" i="6" s="1"/>
  <c r="L16" i="6"/>
  <c r="X24" i="5"/>
  <c r="S24" i="5"/>
  <c r="P24" i="5"/>
  <c r="L24" i="5"/>
  <c r="I24" i="5"/>
  <c r="F24" i="5"/>
  <c r="E24" i="5" s="1"/>
  <c r="X23" i="5"/>
  <c r="S23" i="5"/>
  <c r="P23" i="5"/>
  <c r="P16" i="5" s="1"/>
  <c r="L23" i="5"/>
  <c r="I23" i="5"/>
  <c r="F23" i="5"/>
  <c r="F16" i="5"/>
  <c r="X22" i="5"/>
  <c r="X16" i="5" s="1"/>
  <c r="S22" i="5"/>
  <c r="S16" i="5" s="1"/>
  <c r="P22" i="5"/>
  <c r="L22" i="5"/>
  <c r="L16" i="5" s="1"/>
  <c r="I22" i="5"/>
  <c r="F22" i="5"/>
  <c r="X21" i="5"/>
  <c r="S21" i="5"/>
  <c r="P21" i="5"/>
  <c r="L21" i="5"/>
  <c r="I21" i="5"/>
  <c r="F21" i="5"/>
  <c r="E21" i="5" s="1"/>
  <c r="X20" i="5"/>
  <c r="S20" i="5"/>
  <c r="P20" i="5"/>
  <c r="L20" i="5"/>
  <c r="I20" i="5"/>
  <c r="F20" i="5"/>
  <c r="X19" i="5"/>
  <c r="S19" i="5"/>
  <c r="P19" i="5"/>
  <c r="L19" i="5"/>
  <c r="I19" i="5"/>
  <c r="E19" i="5" s="1"/>
  <c r="F19" i="5"/>
  <c r="X18" i="5"/>
  <c r="S18" i="5"/>
  <c r="P18" i="5"/>
  <c r="L18" i="5"/>
  <c r="E18" i="5"/>
  <c r="I18" i="5"/>
  <c r="F18" i="5"/>
  <c r="X17" i="5"/>
  <c r="X15" i="5"/>
  <c r="X14" i="5" s="1"/>
  <c r="S17" i="5"/>
  <c r="P17" i="5"/>
  <c r="L17" i="5"/>
  <c r="L15" i="5" s="1"/>
  <c r="L14" i="5" s="1"/>
  <c r="I17" i="5"/>
  <c r="I15" i="5" s="1"/>
  <c r="I14" i="5" s="1"/>
  <c r="F17" i="5"/>
  <c r="E17" i="5" s="1"/>
  <c r="Z16" i="5"/>
  <c r="Y16" i="5"/>
  <c r="W16" i="5"/>
  <c r="V16" i="5"/>
  <c r="U16" i="5"/>
  <c r="T16" i="5"/>
  <c r="T14" i="5"/>
  <c r="R16" i="5"/>
  <c r="R14" i="5" s="1"/>
  <c r="Q16" i="5"/>
  <c r="O16" i="5"/>
  <c r="O14" i="5" s="1"/>
  <c r="N16" i="5"/>
  <c r="M16" i="5"/>
  <c r="K16" i="5"/>
  <c r="J16" i="5"/>
  <c r="J14" i="5" s="1"/>
  <c r="I16" i="5"/>
  <c r="H16" i="5"/>
  <c r="G16" i="5"/>
  <c r="Z15" i="5"/>
  <c r="Y15" i="5"/>
  <c r="Y14" i="5" s="1"/>
  <c r="W15" i="5"/>
  <c r="W14" i="5"/>
  <c r="V15" i="5"/>
  <c r="U15" i="5"/>
  <c r="T15" i="5"/>
  <c r="S15" i="5"/>
  <c r="S14" i="5" s="1"/>
  <c r="R15" i="5"/>
  <c r="Q15" i="5"/>
  <c r="P15" i="5"/>
  <c r="O15" i="5"/>
  <c r="N15" i="5"/>
  <c r="N14" i="5" s="1"/>
  <c r="M15" i="5"/>
  <c r="M14" i="5"/>
  <c r="K15" i="5"/>
  <c r="K14" i="5" s="1"/>
  <c r="J15" i="5"/>
  <c r="H15" i="5"/>
  <c r="H14" i="5" s="1"/>
  <c r="G15" i="5"/>
  <c r="G14" i="5"/>
  <c r="Z14" i="5"/>
  <c r="V14" i="5"/>
  <c r="U14" i="5"/>
  <c r="Q14" i="5"/>
  <c r="Z16" i="4"/>
  <c r="Y16" i="4"/>
  <c r="W16" i="4"/>
  <c r="V16" i="4"/>
  <c r="U16" i="4"/>
  <c r="T16" i="4"/>
  <c r="R16" i="4"/>
  <c r="R14" i="4" s="1"/>
  <c r="Q16" i="4"/>
  <c r="O16" i="4"/>
  <c r="N16" i="4"/>
  <c r="N14" i="4" s="1"/>
  <c r="M16" i="4"/>
  <c r="K16" i="4"/>
  <c r="J16" i="4"/>
  <c r="J14" i="4" s="1"/>
  <c r="H16" i="4"/>
  <c r="G16" i="4"/>
  <c r="Z15" i="4"/>
  <c r="Z14" i="4" s="1"/>
  <c r="Y15" i="4"/>
  <c r="W15" i="4"/>
  <c r="W14" i="4"/>
  <c r="V15" i="4"/>
  <c r="U15" i="4"/>
  <c r="U14" i="4" s="1"/>
  <c r="T15" i="4"/>
  <c r="T14" i="4" s="1"/>
  <c r="R15" i="4"/>
  <c r="Q15" i="4"/>
  <c r="Q14" i="4"/>
  <c r="O15" i="4"/>
  <c r="O14" i="4" s="1"/>
  <c r="N15" i="4"/>
  <c r="M15" i="4"/>
  <c r="M14" i="4" s="1"/>
  <c r="K15" i="4"/>
  <c r="K14" i="4" s="1"/>
  <c r="J15" i="4"/>
  <c r="H15" i="4"/>
  <c r="H14" i="4" s="1"/>
  <c r="G15" i="4"/>
  <c r="G14" i="4"/>
  <c r="Y14" i="4"/>
  <c r="V14" i="4"/>
  <c r="X24" i="4"/>
  <c r="S24" i="4"/>
  <c r="E24" i="4" s="1"/>
  <c r="P24" i="4"/>
  <c r="L24" i="4"/>
  <c r="I24" i="4"/>
  <c r="F24" i="4"/>
  <c r="X23" i="4"/>
  <c r="S23" i="4"/>
  <c r="P23" i="4"/>
  <c r="L23" i="4"/>
  <c r="I23" i="4"/>
  <c r="F23" i="4"/>
  <c r="E23" i="4" s="1"/>
  <c r="X22" i="4"/>
  <c r="X16" i="4" s="1"/>
  <c r="S22" i="4"/>
  <c r="P22" i="4"/>
  <c r="P16" i="4" s="1"/>
  <c r="L22" i="4"/>
  <c r="L16" i="4" s="1"/>
  <c r="I22" i="4"/>
  <c r="I16" i="4" s="1"/>
  <c r="F22" i="4"/>
  <c r="X21" i="4"/>
  <c r="S21" i="4"/>
  <c r="P21" i="4"/>
  <c r="L21" i="4"/>
  <c r="I21" i="4"/>
  <c r="F21" i="4"/>
  <c r="E21" i="4" s="1"/>
  <c r="X20" i="4"/>
  <c r="S20" i="4"/>
  <c r="P20" i="4"/>
  <c r="L20" i="4"/>
  <c r="I20" i="4"/>
  <c r="F20" i="4"/>
  <c r="E20" i="4" s="1"/>
  <c r="X19" i="4"/>
  <c r="S19" i="4"/>
  <c r="P19" i="4"/>
  <c r="L19" i="4"/>
  <c r="I19" i="4"/>
  <c r="F19" i="4"/>
  <c r="E19" i="4" s="1"/>
  <c r="X18" i="4"/>
  <c r="S18" i="4"/>
  <c r="P18" i="4"/>
  <c r="L18" i="4"/>
  <c r="I18" i="4"/>
  <c r="F18" i="4"/>
  <c r="E18" i="4" s="1"/>
  <c r="X17" i="4"/>
  <c r="X15" i="4"/>
  <c r="S17" i="4"/>
  <c r="P17" i="4"/>
  <c r="P15" i="4"/>
  <c r="P14" i="4" s="1"/>
  <c r="L17" i="4"/>
  <c r="L15" i="4" s="1"/>
  <c r="L14" i="4" s="1"/>
  <c r="I17" i="4"/>
  <c r="I15" i="4" s="1"/>
  <c r="I14" i="4" s="1"/>
  <c r="F17" i="4"/>
  <c r="F15" i="4" s="1"/>
  <c r="Z16" i="3"/>
  <c r="Y16" i="3"/>
  <c r="W16" i="3"/>
  <c r="V16" i="3"/>
  <c r="U16" i="3"/>
  <c r="T16" i="3"/>
  <c r="R16" i="3"/>
  <c r="Q16" i="3"/>
  <c r="O16" i="3"/>
  <c r="O14" i="3" s="1"/>
  <c r="N16" i="3"/>
  <c r="M16" i="3"/>
  <c r="K16" i="3"/>
  <c r="J16" i="3"/>
  <c r="H16" i="3"/>
  <c r="G16" i="3"/>
  <c r="Z15" i="3"/>
  <c r="Z14" i="3" s="1"/>
  <c r="Y15" i="3"/>
  <c r="Y14" i="3" s="1"/>
  <c r="W15" i="3"/>
  <c r="W14" i="3" s="1"/>
  <c r="V15" i="3"/>
  <c r="V14" i="3" s="1"/>
  <c r="U15" i="3"/>
  <c r="U14" i="3"/>
  <c r="T15" i="3"/>
  <c r="T14" i="3" s="1"/>
  <c r="R15" i="3"/>
  <c r="R14" i="3" s="1"/>
  <c r="Q15" i="3"/>
  <c r="Q14" i="3" s="1"/>
  <c r="O15" i="3"/>
  <c r="N15" i="3"/>
  <c r="M15" i="3"/>
  <c r="M14" i="3" s="1"/>
  <c r="K15" i="3"/>
  <c r="J15" i="3"/>
  <c r="H15" i="3"/>
  <c r="H14" i="3" s="1"/>
  <c r="G15" i="3"/>
  <c r="S24" i="3"/>
  <c r="S23" i="3"/>
  <c r="S16" i="3" s="1"/>
  <c r="S22" i="3"/>
  <c r="S21" i="3"/>
  <c r="S20" i="3"/>
  <c r="S19" i="3"/>
  <c r="S18" i="3"/>
  <c r="S17" i="3"/>
  <c r="S15" i="3" s="1"/>
  <c r="S14" i="3" s="1"/>
  <c r="X24" i="3"/>
  <c r="P24" i="3"/>
  <c r="E24" i="3"/>
  <c r="L24" i="3"/>
  <c r="I24" i="3"/>
  <c r="F24" i="3"/>
  <c r="X23" i="3"/>
  <c r="P23" i="3"/>
  <c r="L23" i="3"/>
  <c r="I23" i="3"/>
  <c r="F23" i="3"/>
  <c r="E23" i="3" s="1"/>
  <c r="X22" i="3"/>
  <c r="X16" i="3" s="1"/>
  <c r="P22" i="3"/>
  <c r="P16" i="3" s="1"/>
  <c r="L22" i="3"/>
  <c r="L16" i="3" s="1"/>
  <c r="I22" i="3"/>
  <c r="F22" i="3"/>
  <c r="F16" i="3" s="1"/>
  <c r="X21" i="3"/>
  <c r="P21" i="3"/>
  <c r="L21" i="3"/>
  <c r="I21" i="3"/>
  <c r="E21" i="3" s="1"/>
  <c r="F21" i="3"/>
  <c r="F15" i="3" s="1"/>
  <c r="F14" i="3" s="1"/>
  <c r="X20" i="3"/>
  <c r="P20" i="3"/>
  <c r="L20" i="3"/>
  <c r="E20" i="3" s="1"/>
  <c r="I20" i="3"/>
  <c r="F20" i="3"/>
  <c r="X19" i="3"/>
  <c r="P19" i="3"/>
  <c r="E19" i="3" s="1"/>
  <c r="L19" i="3"/>
  <c r="I19" i="3"/>
  <c r="F19" i="3"/>
  <c r="X18" i="3"/>
  <c r="P18" i="3"/>
  <c r="L18" i="3"/>
  <c r="I18" i="3"/>
  <c r="E18" i="3" s="1"/>
  <c r="F18" i="3"/>
  <c r="X17" i="3"/>
  <c r="X15" i="3"/>
  <c r="P17" i="3"/>
  <c r="P15" i="3" s="1"/>
  <c r="L17" i="3"/>
  <c r="I17" i="3"/>
  <c r="I15" i="3" s="1"/>
  <c r="I14" i="3" s="1"/>
  <c r="F17" i="3"/>
  <c r="Y16" i="2"/>
  <c r="Y14" i="2" s="1"/>
  <c r="X16" i="2"/>
  <c r="V16" i="2"/>
  <c r="U16" i="2"/>
  <c r="T16" i="2"/>
  <c r="T14" i="2" s="1"/>
  <c r="R16" i="2"/>
  <c r="Q16" i="2"/>
  <c r="O16" i="2"/>
  <c r="O14" i="2" s="1"/>
  <c r="N16" i="2"/>
  <c r="M16" i="2"/>
  <c r="K16" i="2"/>
  <c r="J16" i="2"/>
  <c r="H16" i="2"/>
  <c r="G16" i="2"/>
  <c r="Y15" i="2"/>
  <c r="X15" i="2"/>
  <c r="X14" i="2" s="1"/>
  <c r="V15" i="2"/>
  <c r="V14" i="2"/>
  <c r="U15" i="2"/>
  <c r="U14" i="2" s="1"/>
  <c r="T15" i="2"/>
  <c r="R15" i="2"/>
  <c r="R14" i="2"/>
  <c r="Q15" i="2"/>
  <c r="O15" i="2"/>
  <c r="N15" i="2"/>
  <c r="N14" i="2"/>
  <c r="M15" i="2"/>
  <c r="M14" i="2" s="1"/>
  <c r="K15" i="2"/>
  <c r="K14" i="2"/>
  <c r="J15" i="2"/>
  <c r="J14" i="2" s="1"/>
  <c r="H15" i="2"/>
  <c r="G15" i="2"/>
  <c r="W24" i="2"/>
  <c r="W23" i="2"/>
  <c r="W22" i="2"/>
  <c r="W16" i="2"/>
  <c r="W21" i="2"/>
  <c r="W20" i="2"/>
  <c r="W19" i="2"/>
  <c r="W18" i="2"/>
  <c r="W17" i="2"/>
  <c r="W15" i="2" s="1"/>
  <c r="W14" i="2" s="1"/>
  <c r="S24" i="2"/>
  <c r="S23" i="2"/>
  <c r="S22" i="2"/>
  <c r="S21" i="2"/>
  <c r="S20" i="2"/>
  <c r="S19" i="2"/>
  <c r="S18" i="2"/>
  <c r="S17" i="2"/>
  <c r="S15" i="2"/>
  <c r="S14" i="2" s="1"/>
  <c r="P24" i="2"/>
  <c r="P23" i="2"/>
  <c r="P22" i="2"/>
  <c r="P21" i="2"/>
  <c r="P20" i="2"/>
  <c r="P19" i="2"/>
  <c r="P18" i="2"/>
  <c r="P17" i="2"/>
  <c r="P15" i="2" s="1"/>
  <c r="P14" i="2" s="1"/>
  <c r="L24" i="2"/>
  <c r="L23" i="2"/>
  <c r="L22" i="2"/>
  <c r="L16" i="2" s="1"/>
  <c r="L21" i="2"/>
  <c r="L20" i="2"/>
  <c r="L19" i="2"/>
  <c r="L15" i="2" s="1"/>
  <c r="L18" i="2"/>
  <c r="L17" i="2"/>
  <c r="I24" i="2"/>
  <c r="I23" i="2"/>
  <c r="I22" i="2"/>
  <c r="I16" i="2" s="1"/>
  <c r="I21" i="2"/>
  <c r="I20" i="2"/>
  <c r="I19" i="2"/>
  <c r="I18" i="2"/>
  <c r="I17" i="2"/>
  <c r="I15" i="2" s="1"/>
  <c r="I14" i="2" s="1"/>
  <c r="F24" i="2"/>
  <c r="E24" i="2"/>
  <c r="F23" i="2"/>
  <c r="F22" i="2"/>
  <c r="F16" i="2" s="1"/>
  <c r="F21" i="2"/>
  <c r="E21" i="2" s="1"/>
  <c r="F20" i="2"/>
  <c r="E20" i="2" s="1"/>
  <c r="F19" i="2"/>
  <c r="E19" i="2" s="1"/>
  <c r="F18" i="2"/>
  <c r="E18" i="2" s="1"/>
  <c r="F17" i="2"/>
  <c r="Y16" i="1"/>
  <c r="X16" i="1"/>
  <c r="X14" i="1" s="1"/>
  <c r="V16" i="1"/>
  <c r="U16" i="1"/>
  <c r="T16" i="1"/>
  <c r="R16" i="1"/>
  <c r="Q16" i="1"/>
  <c r="O16" i="1"/>
  <c r="O14" i="1"/>
  <c r="N16" i="1"/>
  <c r="M16" i="1"/>
  <c r="K16" i="1"/>
  <c r="J16" i="1"/>
  <c r="H16" i="1"/>
  <c r="G16" i="1"/>
  <c r="F16" i="1"/>
  <c r="Y15" i="1"/>
  <c r="X15" i="1"/>
  <c r="V15" i="1"/>
  <c r="V14" i="1" s="1"/>
  <c r="U15" i="1"/>
  <c r="T15" i="1"/>
  <c r="T14" i="1"/>
  <c r="R15" i="1"/>
  <c r="R14" i="1" s="1"/>
  <c r="Q15" i="1"/>
  <c r="O15" i="1"/>
  <c r="N15" i="1"/>
  <c r="N14" i="1" s="1"/>
  <c r="M15" i="1"/>
  <c r="M14" i="1" s="1"/>
  <c r="K15" i="1"/>
  <c r="K14" i="1"/>
  <c r="J15" i="1"/>
  <c r="H15" i="1"/>
  <c r="H14" i="1"/>
  <c r="G15" i="1"/>
  <c r="G14" i="1" s="1"/>
  <c r="G14" i="3"/>
  <c r="J14" i="3"/>
  <c r="K14" i="3"/>
  <c r="N14" i="3"/>
  <c r="G14" i="2"/>
  <c r="H14" i="2"/>
  <c r="U14" i="1"/>
  <c r="F17" i="1"/>
  <c r="I17" i="1"/>
  <c r="I15" i="1" s="1"/>
  <c r="I14" i="1" s="1"/>
  <c r="L17" i="1"/>
  <c r="P17" i="1"/>
  <c r="P15" i="1" s="1"/>
  <c r="S17" i="1"/>
  <c r="S15" i="1"/>
  <c r="W17" i="1"/>
  <c r="W15" i="1" s="1"/>
  <c r="W14" i="1" s="1"/>
  <c r="F18" i="1"/>
  <c r="I18" i="1"/>
  <c r="I16" i="1" s="1"/>
  <c r="L18" i="1"/>
  <c r="L16" i="1"/>
  <c r="L14" i="1" s="1"/>
  <c r="P18" i="1"/>
  <c r="P16" i="1" s="1"/>
  <c r="S18" i="1"/>
  <c r="S16" i="1"/>
  <c r="S14" i="1" s="1"/>
  <c r="W18" i="1"/>
  <c r="W16" i="1" s="1"/>
  <c r="S16" i="4"/>
  <c r="S15" i="4"/>
  <c r="S14" i="4" s="1"/>
  <c r="Q14" i="2"/>
  <c r="E20" i="5"/>
  <c r="Y14" i="1"/>
  <c r="J14" i="1"/>
  <c r="Q14" i="1"/>
  <c r="F15" i="1"/>
  <c r="F14" i="1" s="1"/>
  <c r="P14" i="7"/>
  <c r="O14" i="7" s="1"/>
  <c r="O16" i="7"/>
  <c r="G14" i="7"/>
  <c r="F14" i="7" s="1"/>
  <c r="E26" i="7"/>
  <c r="E25" i="7"/>
  <c r="T14" i="7"/>
  <c r="E21" i="7"/>
  <c r="I16" i="3"/>
  <c r="E22" i="3"/>
  <c r="E16" i="3" s="1"/>
  <c r="E17" i="1"/>
  <c r="E15" i="1" s="1"/>
  <c r="L15" i="1"/>
  <c r="P16" i="2"/>
  <c r="E23" i="2"/>
  <c r="S16" i="2"/>
  <c r="E22" i="4"/>
  <c r="E16" i="4" s="1"/>
  <c r="F15" i="7"/>
  <c r="E23" i="5"/>
  <c r="F15" i="5"/>
  <c r="F14" i="5" s="1"/>
  <c r="O16" i="6"/>
  <c r="N14" i="7"/>
  <c r="E17" i="6"/>
  <c r="J13" i="8" l="1"/>
  <c r="P13" i="8"/>
  <c r="K13" i="8"/>
  <c r="I13" i="8" s="1"/>
  <c r="M13" i="8"/>
  <c r="L13" i="8" s="1"/>
  <c r="I15" i="8"/>
  <c r="O15" i="8"/>
  <c r="X13" i="8"/>
  <c r="R15" i="8"/>
  <c r="O14" i="8"/>
  <c r="E14" i="8" s="1"/>
  <c r="U13" i="8"/>
  <c r="R13" i="8" s="1"/>
  <c r="H13" i="8"/>
  <c r="F13" i="8" s="1"/>
  <c r="P14" i="1"/>
  <c r="E14" i="7"/>
  <c r="P14" i="3"/>
  <c r="X14" i="4"/>
  <c r="P14" i="5"/>
  <c r="E15" i="5"/>
  <c r="E15" i="6"/>
  <c r="L14" i="6"/>
  <c r="E14" i="6" s="1"/>
  <c r="E15" i="7"/>
  <c r="L14" i="2"/>
  <c r="X14" i="3"/>
  <c r="V14" i="6"/>
  <c r="R14" i="6"/>
  <c r="E22" i="2"/>
  <c r="E16" i="2" s="1"/>
  <c r="L15" i="3"/>
  <c r="L14" i="3" s="1"/>
  <c r="E17" i="2"/>
  <c r="E15" i="2" s="1"/>
  <c r="R16" i="6"/>
  <c r="E16" i="6" s="1"/>
  <c r="L16" i="7"/>
  <c r="E16" i="7" s="1"/>
  <c r="E17" i="7"/>
  <c r="F16" i="4"/>
  <c r="F14" i="4" s="1"/>
  <c r="E22" i="5"/>
  <c r="E16" i="5" s="1"/>
  <c r="F15" i="2"/>
  <c r="F14" i="2" s="1"/>
  <c r="Q13" i="8"/>
  <c r="O13" i="8" s="1"/>
  <c r="E17" i="4"/>
  <c r="E15" i="4" s="1"/>
  <c r="E14" i="4" s="1"/>
  <c r="E18" i="1"/>
  <c r="E16" i="1" s="1"/>
  <c r="E14" i="1" s="1"/>
  <c r="E17" i="3"/>
  <c r="E15" i="3" s="1"/>
  <c r="E14" i="3" s="1"/>
  <c r="E15" i="8" l="1"/>
  <c r="E13" i="8"/>
  <c r="E14" i="2"/>
  <c r="E14" i="5"/>
  <c r="I25" i="10"/>
  <c r="I24" i="10"/>
  <c r="E24" i="10" s="1"/>
  <c r="I23" i="10"/>
  <c r="E23" i="10" s="1"/>
  <c r="I18" i="10"/>
  <c r="E18" i="10" s="1"/>
  <c r="I19" i="10"/>
  <c r="E19" i="10" s="1"/>
  <c r="I22" i="10"/>
  <c r="E22" i="10" s="1"/>
  <c r="I27" i="10"/>
  <c r="E27" i="10" s="1"/>
  <c r="I26" i="10"/>
  <c r="E26" i="10" s="1"/>
  <c r="I21" i="10"/>
  <c r="E21" i="10" s="1"/>
  <c r="I17" i="10"/>
  <c r="I20" i="10"/>
  <c r="E20" i="10" s="1"/>
  <c r="I15" i="10" l="1"/>
  <c r="E15" i="10" s="1"/>
  <c r="I14" i="10"/>
  <c r="E14" i="10" s="1"/>
  <c r="E17" i="10"/>
  <c r="I16" i="10"/>
  <c r="E16" i="10" s="1"/>
  <c r="E25" i="10"/>
</calcChain>
</file>

<file path=xl/sharedStrings.xml><?xml version="1.0" encoding="utf-8"?>
<sst xmlns="http://schemas.openxmlformats.org/spreadsheetml/2006/main" count="734" uniqueCount="125">
  <si>
    <t>Urbana</t>
  </si>
  <si>
    <t>Rural</t>
  </si>
  <si>
    <t>AQUIDAUANA</t>
  </si>
  <si>
    <t>CAMPO GRANDE</t>
  </si>
  <si>
    <t>COXIM</t>
  </si>
  <si>
    <t>NOVA ANDRADINA</t>
  </si>
  <si>
    <t>CORUMBÁ</t>
  </si>
  <si>
    <t>PONTA PORÃ</t>
  </si>
  <si>
    <t>TRÊS LAGOAS</t>
  </si>
  <si>
    <t>ESTADO DE MATO GROSSO DO SUL</t>
  </si>
  <si>
    <t>SECRETARIA DE ESTADO DE EDUCAÇÃO</t>
  </si>
  <si>
    <t>ESTATÍSTICA</t>
  </si>
  <si>
    <t>MATRÍCULA POR ETAPA E MODALIDADE DE ENSINO</t>
  </si>
  <si>
    <t>CÓDIGO DO INEP</t>
  </si>
  <si>
    <t>TOTAL GERAL</t>
  </si>
  <si>
    <t>ENSINO MÉDIO</t>
  </si>
  <si>
    <t>EDUCAÇÃO ESPECIAL</t>
  </si>
  <si>
    <t xml:space="preserve">CRECHE </t>
  </si>
  <si>
    <t xml:space="preserve">PRÉ ESCOLA </t>
  </si>
  <si>
    <t>PROEJA</t>
  </si>
  <si>
    <t>CONCOMITANTE</t>
  </si>
  <si>
    <t>SUBSEQUENTE</t>
  </si>
  <si>
    <t>NORMAL/ MAGISTÉRIO</t>
  </si>
  <si>
    <t>CLASSE ESPECIAL</t>
  </si>
  <si>
    <t>EDUCAÇÃO INFANTIL</t>
  </si>
  <si>
    <t>ENSINO FUNDAMENTAL</t>
  </si>
  <si>
    <t>EDUCAÇÃO PROFISSIONAL</t>
  </si>
  <si>
    <t>2  0  1  0</t>
  </si>
  <si>
    <t>EXCLUSIVAMENTE ESPECIALIZADA</t>
  </si>
  <si>
    <t>TOTAL</t>
  </si>
  <si>
    <t>ANOS INICIAIS</t>
  </si>
  <si>
    <t>ANOS FINAIS</t>
  </si>
  <si>
    <t>EDUCAÇÃO DE JOVENS E ADULTOS</t>
  </si>
  <si>
    <t>UNIDADE ESCOLAR</t>
  </si>
  <si>
    <t>MUNICÍPIO</t>
  </si>
  <si>
    <t>ZONA</t>
  </si>
  <si>
    <t>MATO GROSSO DO SUL</t>
  </si>
  <si>
    <t>Geral</t>
  </si>
  <si>
    <t>REGULAR</t>
  </si>
  <si>
    <t>INTEGRADO</t>
  </si>
  <si>
    <t>SUPERINTENDÊNCIA DE PLANEJAMENTO E APOIO INSTITUCIONAL</t>
  </si>
  <si>
    <t>2  0  1  1</t>
  </si>
  <si>
    <r>
      <t xml:space="preserve">FONTE: </t>
    </r>
    <r>
      <rPr>
        <sz val="9"/>
        <rFont val="Calibri"/>
        <family val="2"/>
      </rPr>
      <t>INEP/MEC/CENSO DA EDUCAÇÃO BÁSICA - CENSO ESCOLAR</t>
    </r>
  </si>
  <si>
    <r>
      <t xml:space="preserve">            : </t>
    </r>
    <r>
      <rPr>
        <sz val="9"/>
        <rFont val="Calibri"/>
        <family val="2"/>
      </rPr>
      <t>DADOS OFICIAIS DO CENSO ESCOLAR DE 2010.</t>
    </r>
  </si>
  <si>
    <r>
      <t xml:space="preserve">            : </t>
    </r>
    <r>
      <rPr>
        <sz val="9"/>
        <rFont val="Calibri"/>
        <family val="2"/>
      </rPr>
      <t>DADOS OFICIAIS DO CENSO ESCOLAR DE 2011.</t>
    </r>
  </si>
  <si>
    <t>2  0  1  2</t>
  </si>
  <si>
    <t>PROJOVEM URBANO</t>
  </si>
  <si>
    <r>
      <t xml:space="preserve">            : </t>
    </r>
    <r>
      <rPr>
        <sz val="9"/>
        <rFont val="Calibri"/>
        <family val="2"/>
      </rPr>
      <t>DADOS OFICIAIS DO CENSO ESCOLAR DE 2012.</t>
    </r>
  </si>
  <si>
    <t>2  0  1  3</t>
  </si>
  <si>
    <t>2  0  1  4</t>
  </si>
  <si>
    <t>PONTA PORA</t>
  </si>
  <si>
    <r>
      <t xml:space="preserve">            : </t>
    </r>
    <r>
      <rPr>
        <sz val="9"/>
        <rFont val="Calibri"/>
        <family val="2"/>
      </rPr>
      <t>DADOS OFICIAIS DO CENSO ESCOLAR DE 2014.</t>
    </r>
  </si>
  <si>
    <r>
      <t xml:space="preserve">            : </t>
    </r>
    <r>
      <rPr>
        <sz val="9"/>
        <rFont val="Calibri"/>
        <family val="2"/>
      </rPr>
      <t>DADOS OFICIAIS DO CENSO ESCOLAR DE 2013.</t>
    </r>
  </si>
  <si>
    <t>COORDENADORIA DE PROGRAMAS DE APOIO EDUCACIONAL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</si>
  <si>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SED/SUPAI/COPRAE/ESTATÍSTICA</t>
    </r>
  </si>
  <si>
    <t>REDE FEDERAL</t>
  </si>
  <si>
    <t>COLÉGIO MILITAR DE CAMPO GRANDE</t>
  </si>
  <si>
    <t>50072900</t>
  </si>
  <si>
    <t>INST. FEDERAL DE EDUC. CIÊNCIA E TECNOLOGIA DE MATO GROSSO DO SUL - CAMPUS NOVA ANDRADINA</t>
  </si>
  <si>
    <t>INSTITUTO FEDERAL DE MATO GROSSO DO SUL - CAMPUS AQUIDAUANA</t>
  </si>
  <si>
    <t>INSTITUTO FEDERAL DE MATO GROSSO DO SUL - CAMPUS CAMPO GRANDE</t>
  </si>
  <si>
    <t>INSTITUTO FEDERAL DE MATO GROSSO DO SUL - CAMPUS CORUMBÁ</t>
  </si>
  <si>
    <t>INSTITUTO FEDERAL DE MATO GROSSO DO SUL - CAMPUS COXIM</t>
  </si>
  <si>
    <t>INSTITUTO FEDERAL DE MATO GROSSO DO SUL - CAMPUS NOVA ANDRADINA</t>
  </si>
  <si>
    <t>INSTITUTO FEDERAL DE MATO GROSSO DO SUL - CAMPUS PONTA PORÃ</t>
  </si>
  <si>
    <t>INSTITUTO FEDERAL DE MATO GROSSO DO SUL - CAMPUS TRÊS LAGOAS</t>
  </si>
  <si>
    <t>COLEGIO MILITAR DE CAMPO GRANDE</t>
  </si>
  <si>
    <t>CORUMBA</t>
  </si>
  <si>
    <t>INSTITUTO FEDERAL DE MATO GROSSO DO SUL - CAMPUS CORUMBA</t>
  </si>
  <si>
    <t>INSTITUTO FEDERAL DE MATO GROSSO DO SUL - CAMPUS PONTA PORA</t>
  </si>
  <si>
    <t>TRES LAGOAS</t>
  </si>
  <si>
    <t>INSTITUTO FEDERAL DE MATO GROSSO DO SUL - CAMPUS TRES LAGOAS</t>
  </si>
  <si>
    <t>2  0  1  5</t>
  </si>
  <si>
    <t>MÉDIO INTEGRADO</t>
  </si>
  <si>
    <t>CURSO TÉCNICO - CONCOMITANTE E SUBSEQUENTE</t>
  </si>
  <si>
    <t>CURSO FIC - CONCOMITANTE</t>
  </si>
  <si>
    <t>EJA PROFISSIONAL</t>
  </si>
  <si>
    <t>IFMS - CAMPUS AQUIDAUANA</t>
  </si>
  <si>
    <t>IFMS - CAMPUS CAMPO GRANDE</t>
  </si>
  <si>
    <t>IFMS - CAMPUS CORUMBA</t>
  </si>
  <si>
    <t>IFMS - CAMPUS COXIM</t>
  </si>
  <si>
    <t>IFMS - CAMPUS NOVA ANDRADINA</t>
  </si>
  <si>
    <t>IFMS - CAMPUS PONTA PORA</t>
  </si>
  <si>
    <t>IFMS - CAMPUS TRES LAGOAS</t>
  </si>
  <si>
    <r>
      <t xml:space="preserve">            : </t>
    </r>
    <r>
      <rPr>
        <sz val="9"/>
        <rFont val="Calibri"/>
        <family val="2"/>
      </rPr>
      <t>DADOS OFICIAIS DO CENSO ESCOLAR DE 2015.</t>
    </r>
  </si>
  <si>
    <t>DOURADOS</t>
  </si>
  <si>
    <t>IFMS - CAMPUS DOURADOS</t>
  </si>
  <si>
    <t>2  0  1  6</t>
  </si>
  <si>
    <t>Aquidauana</t>
  </si>
  <si>
    <t>Campo Grande</t>
  </si>
  <si>
    <t>Corumbá</t>
  </si>
  <si>
    <t>Coxim</t>
  </si>
  <si>
    <t>Dourados</t>
  </si>
  <si>
    <t>Jardim</t>
  </si>
  <si>
    <t>Naviraí</t>
  </si>
  <si>
    <t>Nova Andradina</t>
  </si>
  <si>
    <t>Ponta Porã</t>
  </si>
  <si>
    <t>Três Lagoas</t>
  </si>
  <si>
    <t>URBANA</t>
  </si>
  <si>
    <t>INSTITUTO FEDERAL DE EDUCACAO CIENCIA E TECNOLOGIA DE MATO GROSSO DO SUL - CAMPUS DOURADOS</t>
  </si>
  <si>
    <t>INSTITUTO FEDERAL DE EDUCACAO CIENCIA E TECNOLOGIA DE MATO GROSSO DO SUL - CAMPUS JARDIM</t>
  </si>
  <si>
    <t>INSTITUTO FEDERAL DE EDUCACAO CIENCIA E TECNOLOGIA DE MATO GROSSO DO SUL-CAMPUS NAVIRAI</t>
  </si>
  <si>
    <t>RURAL</t>
  </si>
  <si>
    <r>
      <t xml:space="preserve">            : </t>
    </r>
    <r>
      <rPr>
        <sz val="9"/>
        <rFont val="Calibri"/>
        <family val="2"/>
      </rPr>
      <t>DADOS OFICIAIS DO CENSO ESCOLAR DE 2016.</t>
    </r>
  </si>
  <si>
    <t>SETOR DE ESTATÍSTICA/CENSO ESCOLAR</t>
  </si>
  <si>
    <t>Técnico Integrado na modalidade EJA Médio</t>
  </si>
  <si>
    <t>IFMS - CAMPUS JARDIM</t>
  </si>
  <si>
    <t>IFMS - CAMPUS NAVIRAI</t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</si>
  <si>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SED/SUPAI/ESTATÍSTICA/CENSO ESCOLAR</t>
    </r>
  </si>
  <si>
    <r>
      <t xml:space="preserve">            : </t>
    </r>
    <r>
      <rPr>
        <sz val="9"/>
        <rFont val="Calibri"/>
        <family val="2"/>
      </rPr>
      <t>DADOS OFICIAIS DO CENSO ESCOLAR DE 2017.</t>
    </r>
  </si>
  <si>
    <t>COORDENADORIA DE INFORMAÇÕES GERENCIAIS</t>
  </si>
  <si>
    <t>CENSO ESCOLAR DA EDUCAÇÃO BÁSICA DE MATO GROSSO DO SUL</t>
  </si>
  <si>
    <t>2  0  1  8</t>
  </si>
  <si>
    <t>EJA Ensino Fundamental Projovem Urbano</t>
  </si>
  <si>
    <t>FIC Integrado a EJA Fundamental</t>
  </si>
  <si>
    <t>FIC Integrado a EJA Médio</t>
  </si>
  <si>
    <t>Técnico Concomitante</t>
  </si>
  <si>
    <t>Técnico Subsequente</t>
  </si>
  <si>
    <t>FIC Concomitante</t>
  </si>
  <si>
    <t>Ensino Médio Integrado</t>
  </si>
  <si>
    <r>
      <t xml:space="preserve">FONTE : </t>
    </r>
    <r>
      <rPr>
        <sz val="9"/>
        <rFont val="Calibri"/>
        <family val="2"/>
      </rPr>
      <t>INEP/MEC/CENSO DA EDUCAÇÃO BÁSICA - CENSO ESCOLAR</t>
    </r>
  </si>
  <si>
    <r>
      <t xml:space="preserve">       </t>
    </r>
    <r>
      <rPr>
        <b/>
        <sz val="9"/>
        <rFont val="Calibri"/>
        <family val="2"/>
      </rPr>
      <t xml:space="preserve">     :</t>
    </r>
    <r>
      <rPr>
        <sz val="9"/>
        <rFont val="Calibri"/>
        <family val="2"/>
      </rPr>
      <t xml:space="preserve"> SED/SUPAI/COINGE/CENSO ESCOLAR DA EDUCAÇÃO BÁSICA DE MS</t>
    </r>
  </si>
  <si>
    <r>
      <t xml:space="preserve">            : </t>
    </r>
    <r>
      <rPr>
        <sz val="9"/>
        <rFont val="Calibri"/>
        <family val="2"/>
      </rPr>
      <t>DADOS OFICIAIS DO CENSO ESCOLAR DE 2018.</t>
    </r>
  </si>
  <si>
    <t>FEDERAL</t>
  </si>
  <si>
    <r>
      <t xml:space="preserve">            : </t>
    </r>
    <r>
      <rPr>
        <sz val="9"/>
        <rFont val="Calibri"/>
        <family val="2"/>
      </rPr>
      <t>DADOS OFICIAIS DO CENSO ESCOLAR DE 2019.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</si>
</sst>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8"/>
      <name val="Arial"/>
      <family val="2"/>
    </font>
    <font>
      <sz val="9"/>
      <name val="Calibri"/>
      <family val="2"/>
    </font>
    <font>
      <b/>
      <sz val="9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6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7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/>
  </cellStyleXfs>
  <cellXfs count="448">
    <xf numFmtId="0" fontId="0" fillId="0" borderId="0" xfId="0"/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6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Alignment="1" applyProtection="1">
      <alignment horizontal="center" vertical="center"/>
      <protection locked="0"/>
    </xf>
    <xf numFmtId="3" fontId="4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3" fontId="4" fillId="0" borderId="5" xfId="0" applyNumberFormat="1" applyFont="1" applyBorder="1" applyAlignment="1">
      <alignment horizontal="center" vertical="center"/>
    </xf>
    <xf numFmtId="3" fontId="6" fillId="3" borderId="6" xfId="0" applyNumberFormat="1" applyFont="1" applyFill="1" applyBorder="1" applyAlignment="1">
      <alignment horizontal="center" vertical="center"/>
    </xf>
    <xf numFmtId="3" fontId="6" fillId="3" borderId="7" xfId="0" applyNumberFormat="1" applyFont="1" applyFill="1" applyBorder="1" applyAlignment="1">
      <alignment horizontal="center" vertical="center"/>
    </xf>
    <xf numFmtId="3" fontId="8" fillId="2" borderId="8" xfId="0" applyNumberFormat="1" applyFont="1" applyFill="1" applyBorder="1" applyAlignment="1" applyProtection="1">
      <alignment horizontal="center" vertical="center" wrapText="1"/>
    </xf>
    <xf numFmtId="3" fontId="8" fillId="2" borderId="9" xfId="0" applyNumberFormat="1" applyFont="1" applyFill="1" applyBorder="1" applyAlignment="1" applyProtection="1">
      <alignment horizontal="center" vertical="center" wrapText="1"/>
    </xf>
    <xf numFmtId="3" fontId="8" fillId="2" borderId="1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1" fontId="4" fillId="0" borderId="0" xfId="0" applyNumberFormat="1" applyFont="1" applyAlignment="1" applyProtection="1">
      <alignment horizontal="center" vertical="center"/>
      <protection locked="0"/>
    </xf>
    <xf numFmtId="3" fontId="8" fillId="3" borderId="11" xfId="0" applyNumberFormat="1" applyFont="1" applyFill="1" applyBorder="1" applyAlignment="1" applyProtection="1">
      <alignment horizontal="center" vertical="center" wrapText="1"/>
    </xf>
    <xf numFmtId="3" fontId="8" fillId="2" borderId="12" xfId="0" applyNumberFormat="1" applyFont="1" applyFill="1" applyBorder="1" applyAlignment="1" applyProtection="1">
      <alignment horizontal="center" vertical="center" wrapText="1"/>
    </xf>
    <xf numFmtId="3" fontId="8" fillId="2" borderId="13" xfId="0" applyNumberFormat="1" applyFont="1" applyFill="1" applyBorder="1" applyAlignment="1" applyProtection="1">
      <alignment horizontal="center" vertical="center" wrapText="1"/>
    </xf>
    <xf numFmtId="3" fontId="8" fillId="2" borderId="14" xfId="0" applyNumberFormat="1" applyFont="1" applyFill="1" applyBorder="1" applyAlignment="1" applyProtection="1">
      <alignment horizontal="center" vertical="center" wrapText="1"/>
    </xf>
    <xf numFmtId="3" fontId="9" fillId="3" borderId="15" xfId="0" applyNumberFormat="1" applyFont="1" applyFill="1" applyBorder="1" applyAlignment="1" applyProtection="1">
      <alignment horizontal="center" vertical="center" wrapText="1"/>
    </xf>
    <xf numFmtId="3" fontId="9" fillId="3" borderId="16" xfId="0" applyNumberFormat="1" applyFont="1" applyFill="1" applyBorder="1" applyAlignment="1" applyProtection="1">
      <alignment horizontal="center" vertical="center" wrapText="1"/>
    </xf>
    <xf numFmtId="3" fontId="9" fillId="3" borderId="17" xfId="0" applyNumberFormat="1" applyFont="1" applyFill="1" applyBorder="1" applyAlignment="1" applyProtection="1">
      <alignment horizontal="center" vertical="center" wrapText="1"/>
    </xf>
    <xf numFmtId="3" fontId="9" fillId="3" borderId="18" xfId="0" applyNumberFormat="1" applyFont="1" applyFill="1" applyBorder="1" applyAlignment="1" applyProtection="1">
      <alignment horizontal="center" vertical="center" wrapText="1"/>
    </xf>
    <xf numFmtId="3" fontId="9" fillId="3" borderId="2" xfId="0" applyNumberFormat="1" applyFont="1" applyFill="1" applyBorder="1" applyAlignment="1" applyProtection="1">
      <alignment horizontal="center" vertical="center" wrapText="1"/>
    </xf>
    <xf numFmtId="3" fontId="9" fillId="3" borderId="3" xfId="0" applyNumberFormat="1" applyFont="1" applyFill="1" applyBorder="1" applyAlignment="1" applyProtection="1">
      <alignment horizontal="center" vertical="center" wrapText="1"/>
    </xf>
    <xf numFmtId="0" fontId="6" fillId="3" borderId="19" xfId="0" applyNumberFormat="1" applyFont="1" applyFill="1" applyBorder="1" applyAlignment="1" applyProtection="1">
      <alignment horizontal="center" vertical="center"/>
    </xf>
    <xf numFmtId="0" fontId="6" fillId="3" borderId="20" xfId="0" applyNumberFormat="1" applyFont="1" applyFill="1" applyBorder="1" applyAlignment="1" applyProtection="1">
      <alignment horizontal="center" vertical="center"/>
    </xf>
    <xf numFmtId="3" fontId="9" fillId="3" borderId="21" xfId="0" applyNumberFormat="1" applyFont="1" applyFill="1" applyBorder="1" applyAlignment="1" applyProtection="1">
      <alignment horizontal="center" vertical="center" wrapText="1"/>
    </xf>
    <xf numFmtId="3" fontId="9" fillId="3" borderId="22" xfId="0" applyNumberFormat="1" applyFont="1" applyFill="1" applyBorder="1" applyAlignment="1" applyProtection="1">
      <alignment horizontal="center" vertical="center" wrapText="1"/>
    </xf>
    <xf numFmtId="3" fontId="9" fillId="3" borderId="7" xfId="0" applyNumberFormat="1" applyFont="1" applyFill="1" applyBorder="1" applyAlignment="1" applyProtection="1">
      <alignment horizontal="center" vertical="center" wrapText="1"/>
    </xf>
    <xf numFmtId="3" fontId="9" fillId="3" borderId="19" xfId="0" applyNumberFormat="1" applyFont="1" applyFill="1" applyBorder="1" applyAlignment="1" applyProtection="1">
      <alignment horizontal="center" vertical="center" wrapText="1"/>
    </xf>
    <xf numFmtId="3" fontId="9" fillId="3" borderId="20" xfId="0" applyNumberFormat="1" applyFont="1" applyFill="1" applyBorder="1" applyAlignment="1" applyProtection="1">
      <alignment horizontal="center" vertical="center" wrapText="1"/>
    </xf>
    <xf numFmtId="3" fontId="9" fillId="3" borderId="5" xfId="0" applyNumberFormat="1" applyFont="1" applyFill="1" applyBorder="1" applyAlignment="1" applyProtection="1">
      <alignment horizontal="center" vertical="center" wrapText="1"/>
    </xf>
    <xf numFmtId="3" fontId="9" fillId="3" borderId="23" xfId="0" applyNumberFormat="1" applyFont="1" applyFill="1" applyBorder="1" applyAlignment="1" applyProtection="1">
      <alignment horizontal="center" vertical="center" wrapText="1"/>
    </xf>
    <xf numFmtId="3" fontId="9" fillId="3" borderId="24" xfId="0" applyNumberFormat="1" applyFont="1" applyFill="1" applyBorder="1" applyAlignment="1" applyProtection="1">
      <alignment horizontal="center" vertical="center" wrapText="1"/>
    </xf>
    <xf numFmtId="3" fontId="9" fillId="3" borderId="6" xfId="0" applyNumberFormat="1" applyFont="1" applyFill="1" applyBorder="1" applyAlignment="1" applyProtection="1">
      <alignment horizontal="center" vertical="center" wrapText="1"/>
    </xf>
    <xf numFmtId="0" fontId="6" fillId="3" borderId="25" xfId="0" applyNumberFormat="1" applyFont="1" applyFill="1" applyBorder="1" applyAlignment="1" applyProtection="1">
      <alignment horizontal="center" vertical="center" wrapText="1"/>
    </xf>
    <xf numFmtId="0" fontId="6" fillId="3" borderId="26" xfId="0" applyNumberFormat="1" applyFont="1" applyFill="1" applyBorder="1" applyAlignment="1" applyProtection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center" vertical="center" wrapText="1"/>
    </xf>
    <xf numFmtId="1" fontId="10" fillId="0" borderId="0" xfId="0" applyNumberFormat="1" applyFont="1" applyFill="1" applyProtection="1">
      <protection locked="0"/>
    </xf>
    <xf numFmtId="3" fontId="10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1" fontId="10" fillId="0" borderId="0" xfId="0" applyNumberFormat="1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vertical="center"/>
      <protection locked="0"/>
    </xf>
    <xf numFmtId="3" fontId="11" fillId="0" borderId="15" xfId="0" applyNumberFormat="1" applyFont="1" applyBorder="1" applyAlignment="1" applyProtection="1">
      <alignment horizontal="center" vertical="center"/>
      <protection locked="0"/>
    </xf>
    <xf numFmtId="3" fontId="11" fillId="0" borderId="18" xfId="0" applyNumberFormat="1" applyFont="1" applyBorder="1" applyAlignment="1" applyProtection="1">
      <alignment horizontal="center" vertical="center"/>
      <protection locked="0"/>
    </xf>
    <xf numFmtId="3" fontId="11" fillId="0" borderId="2" xfId="0" applyNumberFormat="1" applyFont="1" applyBorder="1" applyAlignment="1" applyProtection="1">
      <alignment horizontal="center" vertical="center"/>
      <protection locked="0"/>
    </xf>
    <xf numFmtId="3" fontId="11" fillId="0" borderId="3" xfId="0" applyNumberFormat="1" applyFont="1" applyBorder="1" applyAlignment="1" applyProtection="1">
      <alignment horizontal="center" vertical="center"/>
      <protection locked="0"/>
    </xf>
    <xf numFmtId="0" fontId="6" fillId="3" borderId="28" xfId="0" applyNumberFormat="1" applyFont="1" applyFill="1" applyBorder="1" applyAlignment="1" applyProtection="1">
      <alignment horizontal="center" vertical="center"/>
    </xf>
    <xf numFmtId="0" fontId="6" fillId="3" borderId="29" xfId="0" applyNumberFormat="1" applyFont="1" applyFill="1" applyBorder="1" applyAlignment="1" applyProtection="1">
      <alignment horizontal="center" vertical="center"/>
    </xf>
    <xf numFmtId="0" fontId="6" fillId="3" borderId="30" xfId="0" applyNumberFormat="1" applyFont="1" applyFill="1" applyBorder="1" applyAlignment="1" applyProtection="1">
      <alignment horizontal="center" vertical="center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1" fontId="11" fillId="0" borderId="29" xfId="0" applyNumberFormat="1" applyFont="1" applyFill="1" applyBorder="1" applyAlignment="1" applyProtection="1">
      <alignment horizontal="center" vertical="center"/>
      <protection locked="0"/>
    </xf>
    <xf numFmtId="1" fontId="11" fillId="0" borderId="30" xfId="0" applyNumberFormat="1" applyFont="1" applyFill="1" applyBorder="1" applyAlignment="1" applyProtection="1">
      <alignment horizontal="center" vertical="center"/>
      <protection locked="0"/>
    </xf>
    <xf numFmtId="3" fontId="10" fillId="3" borderId="22" xfId="0" applyNumberFormat="1" applyFont="1" applyFill="1" applyBorder="1" applyAlignment="1" applyProtection="1">
      <alignment horizontal="center" vertical="center"/>
      <protection locked="0"/>
    </xf>
    <xf numFmtId="3" fontId="10" fillId="3" borderId="7" xfId="0" applyNumberFormat="1" applyFont="1" applyFill="1" applyBorder="1" applyAlignment="1" applyProtection="1">
      <alignment horizontal="center" vertical="center"/>
      <protection locked="0"/>
    </xf>
    <xf numFmtId="3" fontId="9" fillId="3" borderId="29" xfId="0" applyNumberFormat="1" applyFont="1" applyFill="1" applyBorder="1" applyAlignment="1" applyProtection="1">
      <alignment horizontal="center" vertical="center"/>
      <protection locked="0"/>
    </xf>
    <xf numFmtId="3" fontId="9" fillId="3" borderId="30" xfId="0" applyNumberFormat="1" applyFont="1" applyFill="1" applyBorder="1" applyAlignment="1" applyProtection="1">
      <alignment horizontal="center" vertical="center"/>
      <protection locked="0"/>
    </xf>
    <xf numFmtId="3" fontId="10" fillId="3" borderId="24" xfId="0" applyNumberFormat="1" applyFont="1" applyFill="1" applyBorder="1" applyAlignment="1" applyProtection="1">
      <alignment horizontal="center" vertical="center"/>
      <protection locked="0"/>
    </xf>
    <xf numFmtId="3" fontId="10" fillId="3" borderId="6" xfId="0" applyNumberFormat="1" applyFont="1" applyFill="1" applyBorder="1" applyAlignment="1" applyProtection="1">
      <alignment horizontal="center" vertical="center"/>
      <protection locked="0"/>
    </xf>
    <xf numFmtId="3" fontId="10" fillId="3" borderId="31" xfId="0" applyNumberFormat="1" applyFont="1" applyFill="1" applyBorder="1" applyAlignment="1" applyProtection="1">
      <alignment horizontal="center" vertical="center"/>
      <protection locked="0"/>
    </xf>
    <xf numFmtId="3" fontId="11" fillId="0" borderId="32" xfId="0" applyNumberFormat="1" applyFont="1" applyFill="1" applyBorder="1" applyAlignment="1" applyProtection="1">
      <alignment horizontal="center" vertical="center"/>
      <protection locked="0"/>
    </xf>
    <xf numFmtId="3" fontId="11" fillId="0" borderId="33" xfId="0" applyNumberFormat="1" applyFont="1" applyFill="1" applyBorder="1" applyAlignment="1" applyProtection="1">
      <alignment horizontal="center" vertical="center"/>
      <protection locked="0"/>
    </xf>
    <xf numFmtId="3" fontId="10" fillId="3" borderId="34" xfId="0" applyNumberFormat="1" applyFont="1" applyFill="1" applyBorder="1" applyAlignment="1" applyProtection="1">
      <alignment horizontal="center" vertical="center"/>
      <protection locked="0"/>
    </xf>
    <xf numFmtId="3" fontId="11" fillId="0" borderId="32" xfId="0" applyNumberFormat="1" applyFont="1" applyBorder="1" applyAlignment="1" applyProtection="1">
      <alignment horizontal="center" vertical="center"/>
      <protection locked="0"/>
    </xf>
    <xf numFmtId="3" fontId="11" fillId="0" borderId="35" xfId="0" applyNumberFormat="1" applyFont="1" applyBorder="1" applyAlignment="1" applyProtection="1">
      <alignment horizontal="center" vertical="center"/>
      <protection locked="0"/>
    </xf>
    <xf numFmtId="3" fontId="9" fillId="3" borderId="36" xfId="0" applyNumberFormat="1" applyFont="1" applyFill="1" applyBorder="1" applyAlignment="1" applyProtection="1">
      <alignment horizontal="center" vertical="center"/>
      <protection locked="0"/>
    </xf>
    <xf numFmtId="3" fontId="9" fillId="3" borderId="37" xfId="0" applyNumberFormat="1" applyFont="1" applyFill="1" applyBorder="1" applyAlignment="1" applyProtection="1">
      <alignment horizontal="center" vertical="center" wrapText="1"/>
    </xf>
    <xf numFmtId="3" fontId="9" fillId="3" borderId="38" xfId="0" applyNumberFormat="1" applyFont="1" applyFill="1" applyBorder="1" applyAlignment="1" applyProtection="1">
      <alignment horizontal="center" vertical="center" wrapText="1"/>
    </xf>
    <xf numFmtId="3" fontId="9" fillId="3" borderId="39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3" fontId="10" fillId="0" borderId="0" xfId="0" applyNumberFormat="1" applyFont="1" applyFill="1" applyAlignment="1" applyProtection="1">
      <alignment horizontal="center" vertic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3" borderId="40" xfId="0" applyNumberFormat="1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1" fontId="11" fillId="0" borderId="37" xfId="0" applyNumberFormat="1" applyFont="1" applyFill="1" applyBorder="1" applyAlignment="1" applyProtection="1">
      <alignment vertical="center"/>
      <protection locked="0"/>
    </xf>
    <xf numFmtId="1" fontId="11" fillId="0" borderId="38" xfId="0" applyNumberFormat="1" applyFont="1" applyFill="1" applyBorder="1" applyAlignment="1" applyProtection="1">
      <alignment vertical="center"/>
      <protection locked="0"/>
    </xf>
    <xf numFmtId="1" fontId="11" fillId="0" borderId="39" xfId="0" applyNumberFormat="1" applyFont="1" applyFill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3" fontId="4" fillId="0" borderId="0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6" fillId="3" borderId="42" xfId="0" applyNumberFormat="1" applyFont="1" applyFill="1" applyBorder="1" applyAlignment="1" applyProtection="1">
      <alignment horizontal="center" vertical="center"/>
    </xf>
    <xf numFmtId="0" fontId="6" fillId="3" borderId="4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3" fontId="11" fillId="0" borderId="0" xfId="0" applyNumberFormat="1" applyFont="1" applyAlignment="1">
      <alignment horizontal="center" vertical="center"/>
    </xf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6" fillId="3" borderId="44" xfId="0" applyNumberFormat="1" applyFont="1" applyFill="1" applyBorder="1" applyAlignment="1" applyProtection="1">
      <alignment horizontal="center" vertical="center"/>
    </xf>
    <xf numFmtId="3" fontId="6" fillId="3" borderId="31" xfId="0" applyNumberFormat="1" applyFont="1" applyFill="1" applyBorder="1" applyAlignment="1">
      <alignment horizontal="center" vertical="center"/>
    </xf>
    <xf numFmtId="0" fontId="6" fillId="3" borderId="45" xfId="0" applyNumberFormat="1" applyFont="1" applyFill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vertical="center"/>
      <protection locked="0"/>
    </xf>
    <xf numFmtId="0" fontId="4" fillId="0" borderId="39" xfId="0" applyFont="1" applyBorder="1" applyAlignment="1" applyProtection="1">
      <alignment vertical="center"/>
      <protection locked="0"/>
    </xf>
    <xf numFmtId="3" fontId="6" fillId="3" borderId="7" xfId="0" applyNumberFormat="1" applyFont="1" applyFill="1" applyBorder="1" applyAlignment="1" applyProtection="1">
      <alignment horizontal="center" vertical="center"/>
      <protection locked="0"/>
    </xf>
    <xf numFmtId="3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3" fontId="6" fillId="3" borderId="31" xfId="0" applyNumberFormat="1" applyFont="1" applyFill="1" applyBorder="1" applyAlignment="1" applyProtection="1">
      <alignment horizontal="center" vertical="center"/>
      <protection locked="0"/>
    </xf>
    <xf numFmtId="3" fontId="4" fillId="0" borderId="32" xfId="0" applyNumberFormat="1" applyFont="1" applyBorder="1" applyAlignment="1">
      <alignment horizontal="center" vertical="center"/>
    </xf>
    <xf numFmtId="3" fontId="4" fillId="0" borderId="33" xfId="0" applyNumberFormat="1" applyFont="1" applyBorder="1" applyAlignment="1">
      <alignment horizontal="center" vertical="center"/>
    </xf>
    <xf numFmtId="3" fontId="6" fillId="3" borderId="34" xfId="0" applyNumberFormat="1" applyFont="1" applyFill="1" applyBorder="1" applyAlignment="1">
      <alignment horizontal="center" vertical="center"/>
    </xf>
    <xf numFmtId="3" fontId="4" fillId="0" borderId="32" xfId="0" applyNumberFormat="1" applyFont="1" applyBorder="1" applyAlignment="1" applyProtection="1">
      <alignment horizontal="center" vertical="center"/>
      <protection locked="0"/>
    </xf>
    <xf numFmtId="3" fontId="4" fillId="0" borderId="35" xfId="0" applyNumberFormat="1" applyFont="1" applyBorder="1" applyAlignment="1" applyProtection="1">
      <alignment horizontal="center" vertical="center"/>
      <protection locked="0"/>
    </xf>
    <xf numFmtId="3" fontId="4" fillId="0" borderId="35" xfId="0" applyNumberFormat="1" applyFont="1" applyBorder="1" applyAlignment="1">
      <alignment horizontal="center" vertical="center"/>
    </xf>
    <xf numFmtId="0" fontId="4" fillId="0" borderId="19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3" fontId="11" fillId="0" borderId="20" xfId="0" applyNumberFormat="1" applyFont="1" applyBorder="1" applyAlignment="1" applyProtection="1">
      <alignment horizontal="center" vertical="center"/>
      <protection locked="0"/>
    </xf>
    <xf numFmtId="3" fontId="11" fillId="0" borderId="5" xfId="0" applyNumberFormat="1" applyFont="1" applyBorder="1" applyAlignment="1" applyProtection="1">
      <alignment horizontal="center" vertical="center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1" fillId="0" borderId="29" xfId="0" applyFont="1" applyBorder="1" applyAlignment="1" applyProtection="1">
      <alignment vertical="center" wrapText="1"/>
      <protection locked="0"/>
    </xf>
    <xf numFmtId="0" fontId="11" fillId="0" borderId="30" xfId="0" applyFont="1" applyBorder="1" applyAlignment="1" applyProtection="1">
      <alignment vertical="center" wrapText="1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11" fillId="0" borderId="47" xfId="0" applyFont="1" applyBorder="1" applyAlignment="1" applyProtection="1">
      <alignment horizontal="center" vertical="center"/>
      <protection locked="0"/>
    </xf>
    <xf numFmtId="3" fontId="11" fillId="0" borderId="33" xfId="0" applyNumberFormat="1" applyFont="1" applyBorder="1" applyAlignment="1" applyProtection="1">
      <alignment horizontal="center" vertical="center"/>
      <protection locked="0"/>
    </xf>
    <xf numFmtId="0" fontId="12" fillId="0" borderId="46" xfId="0" applyFont="1" applyBorder="1" applyAlignment="1">
      <alignment vertical="center" wrapText="1"/>
    </xf>
    <xf numFmtId="0" fontId="12" fillId="0" borderId="41" xfId="0" applyFont="1" applyBorder="1" applyAlignment="1">
      <alignment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7" xfId="0" applyFont="1" applyBorder="1" applyAlignment="1">
      <alignment vertical="center" wrapText="1"/>
    </xf>
    <xf numFmtId="0" fontId="12" fillId="0" borderId="28" xfId="0" applyFont="1" applyBorder="1" applyAlignment="1">
      <alignment vertical="center"/>
    </xf>
    <xf numFmtId="0" fontId="12" fillId="0" borderId="46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vertical="center"/>
    </xf>
    <xf numFmtId="0" fontId="12" fillId="0" borderId="4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vertical="center"/>
    </xf>
    <xf numFmtId="0" fontId="12" fillId="0" borderId="4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3" fontId="8" fillId="2" borderId="25" xfId="0" applyNumberFormat="1" applyFont="1" applyFill="1" applyBorder="1" applyAlignment="1" applyProtection="1">
      <alignment horizontal="center" vertical="center" wrapText="1"/>
    </xf>
    <xf numFmtId="3" fontId="9" fillId="4" borderId="23" xfId="0" applyNumberFormat="1" applyFont="1" applyFill="1" applyBorder="1" applyAlignment="1" applyProtection="1">
      <alignment horizontal="center" vertical="center" wrapText="1"/>
    </xf>
    <xf numFmtId="3" fontId="9" fillId="4" borderId="16" xfId="0" applyNumberFormat="1" applyFont="1" applyFill="1" applyBorder="1" applyAlignment="1" applyProtection="1">
      <alignment horizontal="center" vertical="center" wrapText="1"/>
    </xf>
    <xf numFmtId="3" fontId="9" fillId="4" borderId="48" xfId="0" applyNumberFormat="1" applyFont="1" applyFill="1" applyBorder="1" applyAlignment="1">
      <alignment horizontal="center" vertical="center"/>
    </xf>
    <xf numFmtId="3" fontId="9" fillId="4" borderId="6" xfId="0" applyNumberFormat="1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 shrinkToFit="1"/>
    </xf>
    <xf numFmtId="3" fontId="10" fillId="0" borderId="0" xfId="0" applyNumberFormat="1" applyFont="1" applyFill="1" applyBorder="1" applyAlignment="1">
      <alignment horizontal="center" vertical="center"/>
    </xf>
    <xf numFmtId="0" fontId="12" fillId="0" borderId="37" xfId="0" applyFont="1" applyBorder="1" applyAlignment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38" xfId="0" applyFont="1" applyBorder="1" applyAlignment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39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3" fontId="6" fillId="5" borderId="48" xfId="0" applyNumberFormat="1" applyFont="1" applyFill="1" applyBorder="1" applyAlignment="1">
      <alignment horizontal="center" vertical="center"/>
    </xf>
    <xf numFmtId="3" fontId="6" fillId="5" borderId="23" xfId="0" applyNumberFormat="1" applyFont="1" applyFill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10" fillId="4" borderId="29" xfId="0" applyNumberFormat="1" applyFont="1" applyFill="1" applyBorder="1" applyAlignment="1">
      <alignment horizontal="center" vertical="center"/>
    </xf>
    <xf numFmtId="3" fontId="6" fillId="5" borderId="22" xfId="0" applyNumberFormat="1" applyFont="1" applyFill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3" fontId="6" fillId="5" borderId="38" xfId="0" applyNumberFormat="1" applyFont="1" applyFill="1" applyBorder="1" applyAlignment="1">
      <alignment horizontal="center" vertical="center"/>
    </xf>
    <xf numFmtId="3" fontId="4" fillId="0" borderId="15" xfId="0" applyNumberFormat="1" applyFont="1" applyFill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3" fontId="6" fillId="5" borderId="24" xfId="0" applyNumberFormat="1" applyFont="1" applyFill="1" applyBorder="1" applyAlignment="1">
      <alignment horizontal="center" vertical="center"/>
    </xf>
    <xf numFmtId="3" fontId="4" fillId="0" borderId="22" xfId="0" applyNumberFormat="1" applyFont="1" applyBorder="1" applyAlignment="1">
      <alignment horizontal="center" vertical="center"/>
    </xf>
    <xf numFmtId="3" fontId="10" fillId="4" borderId="28" xfId="0" applyNumberFormat="1" applyFont="1" applyFill="1" applyBorder="1" applyAlignment="1">
      <alignment horizontal="center" vertical="center"/>
    </xf>
    <xf numFmtId="3" fontId="6" fillId="5" borderId="21" xfId="0" applyNumberFormat="1" applyFont="1" applyFill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3" fontId="6" fillId="5" borderId="37" xfId="0" applyNumberFormat="1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10" fillId="4" borderId="30" xfId="0" applyNumberFormat="1" applyFont="1" applyFill="1" applyBorder="1" applyAlignment="1">
      <alignment horizontal="center" vertical="center"/>
    </xf>
    <xf numFmtId="3" fontId="6" fillId="5" borderId="7" xfId="0" applyNumberFormat="1" applyFont="1" applyFill="1" applyBorder="1" applyAlignment="1">
      <alignment horizontal="center" vertical="center"/>
    </xf>
    <xf numFmtId="3" fontId="6" fillId="5" borderId="39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5" borderId="6" xfId="0" applyNumberFormat="1" applyFont="1" applyFill="1" applyBorder="1" applyAlignment="1">
      <alignment horizontal="center" vertical="center"/>
    </xf>
    <xf numFmtId="3" fontId="6" fillId="5" borderId="44" xfId="0" applyNumberFormat="1" applyFont="1" applyFill="1" applyBorder="1" applyAlignment="1">
      <alignment horizontal="center" vertical="center"/>
    </xf>
    <xf numFmtId="3" fontId="4" fillId="0" borderId="7" xfId="0" applyNumberFormat="1" applyFont="1" applyBorder="1" applyAlignment="1">
      <alignment horizontal="center" vertical="center"/>
    </xf>
    <xf numFmtId="3" fontId="9" fillId="4" borderId="15" xfId="0" applyNumberFormat="1" applyFont="1" applyFill="1" applyBorder="1" applyAlignment="1">
      <alignment horizontal="center" vertical="center"/>
    </xf>
    <xf numFmtId="3" fontId="9" fillId="4" borderId="19" xfId="0" applyNumberFormat="1" applyFont="1" applyFill="1" applyBorder="1" applyAlignment="1" applyProtection="1">
      <alignment horizontal="center" vertical="center" wrapText="1"/>
    </xf>
    <xf numFmtId="3" fontId="9" fillId="4" borderId="20" xfId="0" applyNumberFormat="1" applyFont="1" applyFill="1" applyBorder="1" applyAlignment="1">
      <alignment horizontal="center" vertical="center"/>
    </xf>
    <xf numFmtId="3" fontId="9" fillId="4" borderId="5" xfId="0" applyNumberFormat="1" applyFont="1" applyFill="1" applyBorder="1" applyAlignment="1" applyProtection="1">
      <alignment horizontal="center" vertical="center" wrapText="1"/>
    </xf>
    <xf numFmtId="3" fontId="9" fillId="4" borderId="21" xfId="0" applyNumberFormat="1" applyFont="1" applyFill="1" applyBorder="1" applyAlignment="1" applyProtection="1">
      <alignment horizontal="center" vertical="center" wrapText="1"/>
    </xf>
    <xf numFmtId="3" fontId="9" fillId="4" borderId="22" xfId="0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49" xfId="0" applyNumberFormat="1" applyFont="1" applyFill="1" applyBorder="1" applyAlignment="1">
      <alignment horizontal="center" vertical="center"/>
    </xf>
    <xf numFmtId="3" fontId="9" fillId="4" borderId="17" xfId="0" applyNumberFormat="1" applyFont="1" applyFill="1" applyBorder="1" applyAlignment="1" applyProtection="1">
      <alignment horizontal="center" vertical="center" wrapText="1"/>
    </xf>
    <xf numFmtId="3" fontId="9" fillId="4" borderId="24" xfId="0" applyNumberFormat="1" applyFont="1" applyFill="1" applyBorder="1" applyAlignment="1">
      <alignment horizontal="center" vertical="center"/>
    </xf>
    <xf numFmtId="3" fontId="9" fillId="4" borderId="18" xfId="0" applyNumberFormat="1" applyFont="1" applyFill="1" applyBorder="1" applyAlignment="1">
      <alignment horizontal="center" vertical="center"/>
    </xf>
    <xf numFmtId="3" fontId="9" fillId="4" borderId="3" xfId="0" applyNumberFormat="1" applyFont="1" applyFill="1" applyBorder="1" applyAlignment="1" applyProtection="1">
      <alignment horizontal="center" vertical="center" wrapText="1"/>
    </xf>
    <xf numFmtId="0" fontId="14" fillId="0" borderId="15" xfId="0" applyFont="1" applyBorder="1" applyAlignment="1">
      <alignment horizontal="center" vertical="center"/>
    </xf>
    <xf numFmtId="49" fontId="14" fillId="0" borderId="37" xfId="0" applyNumberFormat="1" applyFont="1" applyBorder="1" applyAlignment="1">
      <alignment vertical="center"/>
    </xf>
    <xf numFmtId="49" fontId="14" fillId="0" borderId="38" xfId="0" applyNumberFormat="1" applyFont="1" applyBorder="1" applyAlignment="1">
      <alignment vertical="center"/>
    </xf>
    <xf numFmtId="49" fontId="14" fillId="0" borderId="39" xfId="0" applyNumberFormat="1" applyFont="1" applyBorder="1" applyAlignment="1">
      <alignment vertical="center"/>
    </xf>
    <xf numFmtId="49" fontId="14" fillId="0" borderId="28" xfId="0" applyNumberFormat="1" applyFont="1" applyBorder="1" applyAlignment="1">
      <alignment horizontal="center" vertical="center"/>
    </xf>
    <xf numFmtId="49" fontId="14" fillId="0" borderId="29" xfId="0" applyNumberFormat="1" applyFont="1" applyBorder="1" applyAlignment="1">
      <alignment horizontal="center" vertical="center"/>
    </xf>
    <xf numFmtId="49" fontId="14" fillId="0" borderId="30" xfId="0" applyNumberFormat="1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3" fontId="9" fillId="4" borderId="50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3" fontId="13" fillId="4" borderId="29" xfId="0" applyNumberFormat="1" applyFont="1" applyFill="1" applyBorder="1" applyAlignment="1">
      <alignment horizontal="center" vertical="center"/>
    </xf>
    <xf numFmtId="3" fontId="13" fillId="4" borderId="30" xfId="0" applyNumberFormat="1" applyFont="1" applyFill="1" applyBorder="1" applyAlignment="1">
      <alignment horizontal="center" vertical="center"/>
    </xf>
    <xf numFmtId="3" fontId="13" fillId="5" borderId="21" xfId="0" applyNumberFormat="1" applyFont="1" applyFill="1" applyBorder="1" applyAlignment="1">
      <alignment horizontal="center" vertical="center"/>
    </xf>
    <xf numFmtId="3" fontId="13" fillId="5" borderId="22" xfId="0" applyNumberFormat="1" applyFont="1" applyFill="1" applyBorder="1" applyAlignment="1">
      <alignment horizontal="center" vertical="center"/>
    </xf>
    <xf numFmtId="3" fontId="13" fillId="5" borderId="7" xfId="0" applyNumberFormat="1" applyFont="1" applyFill="1" applyBorder="1" applyAlignment="1">
      <alignment horizontal="center" vertical="center"/>
    </xf>
    <xf numFmtId="0" fontId="13" fillId="5" borderId="23" xfId="0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3" fontId="9" fillId="4" borderId="28" xfId="0" applyNumberFormat="1" applyFont="1" applyFill="1" applyBorder="1" applyAlignment="1">
      <alignment horizontal="center" vertical="center"/>
    </xf>
    <xf numFmtId="3" fontId="9" fillId="4" borderId="36" xfId="0" applyNumberFormat="1" applyFont="1" applyFill="1" applyBorder="1" applyAlignment="1">
      <alignment horizontal="center" vertical="center"/>
    </xf>
    <xf numFmtId="3" fontId="9" fillId="4" borderId="27" xfId="0" applyNumberFormat="1" applyFont="1" applyFill="1" applyBorder="1" applyAlignment="1">
      <alignment horizontal="center" vertical="center"/>
    </xf>
    <xf numFmtId="3" fontId="13" fillId="5" borderId="23" xfId="0" applyNumberFormat="1" applyFont="1" applyFill="1" applyBorder="1" applyAlignment="1">
      <alignment horizontal="center" vertical="center"/>
    </xf>
    <xf numFmtId="3" fontId="13" fillId="5" borderId="24" xfId="0" applyNumberFormat="1" applyFont="1" applyFill="1" applyBorder="1" applyAlignment="1">
      <alignment horizontal="center" vertical="center"/>
    </xf>
    <xf numFmtId="3" fontId="13" fillId="5" borderId="6" xfId="0" applyNumberFormat="1" applyFont="1" applyFill="1" applyBorder="1" applyAlignment="1">
      <alignment horizontal="center" vertical="center"/>
    </xf>
    <xf numFmtId="49" fontId="14" fillId="0" borderId="38" xfId="0" applyNumberFormat="1" applyFont="1" applyBorder="1" applyAlignment="1">
      <alignment vertical="center" wrapText="1"/>
    </xf>
    <xf numFmtId="49" fontId="14" fillId="0" borderId="39" xfId="0" applyNumberFormat="1" applyFont="1" applyBorder="1" applyAlignment="1">
      <alignment vertical="center" wrapText="1"/>
    </xf>
    <xf numFmtId="3" fontId="13" fillId="4" borderId="25" xfId="0" applyNumberFormat="1" applyFont="1" applyFill="1" applyBorder="1" applyAlignment="1">
      <alignment horizontal="center" vertical="center"/>
    </xf>
    <xf numFmtId="49" fontId="14" fillId="0" borderId="37" xfId="0" applyNumberFormat="1" applyFont="1" applyBorder="1" applyAlignment="1">
      <alignment vertical="center" wrapText="1"/>
    </xf>
    <xf numFmtId="3" fontId="9" fillId="4" borderId="44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wrapText="1"/>
      <protection locked="0"/>
    </xf>
    <xf numFmtId="0" fontId="0" fillId="0" borderId="0" xfId="0" applyAlignment="1">
      <alignment wrapText="1"/>
    </xf>
    <xf numFmtId="0" fontId="3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13" fillId="5" borderId="21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3" fontId="9" fillId="4" borderId="2" xfId="0" applyNumberFormat="1" applyFont="1" applyFill="1" applyBorder="1" applyAlignment="1">
      <alignment horizontal="center" vertical="center"/>
    </xf>
    <xf numFmtId="0" fontId="11" fillId="0" borderId="0" xfId="1" applyFont="1" applyProtection="1">
      <protection locked="0"/>
    </xf>
    <xf numFmtId="0" fontId="4" fillId="0" borderId="0" xfId="1" applyNumberFormat="1" applyFont="1" applyFill="1" applyBorder="1" applyAlignment="1" applyProtection="1">
      <alignment vertical="center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0" fontId="15" fillId="0" borderId="0" xfId="1"/>
    <xf numFmtId="3" fontId="6" fillId="0" borderId="0" xfId="1" applyNumberFormat="1" applyFont="1" applyFill="1" applyBorder="1" applyAlignment="1" applyProtection="1">
      <alignment vertical="center" wrapText="1"/>
    </xf>
    <xf numFmtId="0" fontId="15" fillId="0" borderId="0" xfId="1" applyFill="1" applyBorder="1"/>
    <xf numFmtId="3" fontId="8" fillId="3" borderId="8" xfId="1" applyNumberFormat="1" applyFont="1" applyFill="1" applyBorder="1" applyAlignment="1" applyProtection="1">
      <alignment horizontal="center" vertical="center" wrapText="1"/>
    </xf>
    <xf numFmtId="3" fontId="8" fillId="2" borderId="9" xfId="1" applyNumberFormat="1" applyFont="1" applyFill="1" applyBorder="1" applyAlignment="1" applyProtection="1">
      <alignment horizontal="center" vertical="center" wrapText="1"/>
    </xf>
    <xf numFmtId="3" fontId="8" fillId="2" borderId="10" xfId="1" applyNumberFormat="1" applyFont="1" applyFill="1" applyBorder="1" applyAlignment="1" applyProtection="1">
      <alignment horizontal="center" vertical="center" wrapText="1"/>
    </xf>
    <xf numFmtId="3" fontId="8" fillId="2" borderId="8" xfId="1" applyNumberFormat="1" applyFont="1" applyFill="1" applyBorder="1" applyAlignment="1" applyProtection="1">
      <alignment horizontal="center" vertical="center" wrapText="1"/>
    </xf>
    <xf numFmtId="3" fontId="8" fillId="2" borderId="14" xfId="1" applyNumberFormat="1" applyFont="1" applyFill="1" applyBorder="1" applyAlignment="1" applyProtection="1">
      <alignment horizontal="center" vertical="center" wrapText="1"/>
    </xf>
    <xf numFmtId="3" fontId="8" fillId="2" borderId="60" xfId="1" applyNumberFormat="1" applyFont="1" applyFill="1" applyBorder="1" applyAlignment="1" applyProtection="1">
      <alignment horizontal="center" vertical="center" wrapText="1"/>
    </xf>
    <xf numFmtId="3" fontId="8" fillId="2" borderId="52" xfId="1" applyNumberFormat="1" applyFont="1" applyFill="1" applyBorder="1" applyAlignment="1" applyProtection="1">
      <alignment horizontal="center" vertical="center" wrapText="1"/>
    </xf>
    <xf numFmtId="3" fontId="8" fillId="2" borderId="61" xfId="1" applyNumberFormat="1" applyFont="1" applyFill="1" applyBorder="1" applyAlignment="1" applyProtection="1">
      <alignment horizontal="center" vertical="center" wrapText="1"/>
    </xf>
    <xf numFmtId="0" fontId="6" fillId="3" borderId="28" xfId="1" applyNumberFormat="1" applyFont="1" applyFill="1" applyBorder="1" applyAlignment="1" applyProtection="1">
      <alignment horizontal="center" vertical="center"/>
    </xf>
    <xf numFmtId="0" fontId="6" fillId="3" borderId="25" xfId="1" applyNumberFormat="1" applyFont="1" applyFill="1" applyBorder="1" applyAlignment="1" applyProtection="1">
      <alignment horizontal="center" vertical="center" wrapText="1"/>
    </xf>
    <xf numFmtId="0" fontId="6" fillId="3" borderId="42" xfId="1" applyNumberFormat="1" applyFont="1" applyFill="1" applyBorder="1" applyAlignment="1" applyProtection="1">
      <alignment horizontal="center" vertical="center"/>
    </xf>
    <xf numFmtId="3" fontId="9" fillId="4" borderId="37" xfId="1" applyNumberFormat="1" applyFont="1" applyFill="1" applyBorder="1" applyAlignment="1" applyProtection="1">
      <alignment horizontal="center" vertical="center" wrapText="1"/>
    </xf>
    <xf numFmtId="3" fontId="9" fillId="4" borderId="23" xfId="1" applyNumberFormat="1" applyFont="1" applyFill="1" applyBorder="1" applyAlignment="1" applyProtection="1">
      <alignment horizontal="center" vertical="center" wrapText="1"/>
    </xf>
    <xf numFmtId="3" fontId="9" fillId="4" borderId="16" xfId="1" applyNumberFormat="1" applyFont="1" applyFill="1" applyBorder="1" applyAlignment="1" applyProtection="1">
      <alignment horizontal="center" vertical="center" wrapText="1"/>
    </xf>
    <xf numFmtId="3" fontId="9" fillId="4" borderId="17" xfId="1" applyNumberFormat="1" applyFont="1" applyFill="1" applyBorder="1" applyAlignment="1" applyProtection="1">
      <alignment horizontal="center" vertical="center" wrapText="1"/>
    </xf>
    <xf numFmtId="3" fontId="9" fillId="4" borderId="21" xfId="1" applyNumberFormat="1" applyFont="1" applyFill="1" applyBorder="1" applyAlignment="1" applyProtection="1">
      <alignment horizontal="center" vertical="center" wrapText="1"/>
    </xf>
    <xf numFmtId="3" fontId="9" fillId="4" borderId="19" xfId="1" applyNumberFormat="1" applyFont="1" applyFill="1" applyBorder="1" applyAlignment="1" applyProtection="1">
      <alignment horizontal="center" vertical="center" wrapText="1"/>
    </xf>
    <xf numFmtId="3" fontId="9" fillId="4" borderId="57" xfId="1" applyNumberFormat="1" applyFont="1" applyFill="1" applyBorder="1" applyAlignment="1" applyProtection="1">
      <alignment horizontal="center" vertical="center" wrapText="1"/>
    </xf>
    <xf numFmtId="0" fontId="6" fillId="3" borderId="29" xfId="1" applyNumberFormat="1" applyFont="1" applyFill="1" applyBorder="1" applyAlignment="1" applyProtection="1">
      <alignment horizontal="center" vertical="center"/>
    </xf>
    <xf numFmtId="0" fontId="6" fillId="3" borderId="26" xfId="1" applyNumberFormat="1" applyFont="1" applyFill="1" applyBorder="1" applyAlignment="1" applyProtection="1">
      <alignment horizontal="center" vertical="center" wrapText="1"/>
    </xf>
    <xf numFmtId="0" fontId="6" fillId="3" borderId="43" xfId="1" applyNumberFormat="1" applyFont="1" applyFill="1" applyBorder="1" applyAlignment="1" applyProtection="1">
      <alignment horizontal="center" vertical="center"/>
    </xf>
    <xf numFmtId="3" fontId="9" fillId="4" borderId="38" xfId="1" applyNumberFormat="1" applyFont="1" applyFill="1" applyBorder="1" applyAlignment="1" applyProtection="1">
      <alignment horizontal="center" vertical="center" wrapText="1"/>
    </xf>
    <xf numFmtId="3" fontId="9" fillId="4" borderId="24" xfId="1" applyNumberFormat="1" applyFont="1" applyFill="1" applyBorder="1" applyAlignment="1" applyProtection="1">
      <alignment horizontal="center" vertical="center" wrapText="1"/>
    </xf>
    <xf numFmtId="3" fontId="9" fillId="4" borderId="15" xfId="1" applyNumberFormat="1" applyFont="1" applyFill="1" applyBorder="1" applyAlignment="1">
      <alignment horizontal="center" vertical="center"/>
    </xf>
    <xf numFmtId="3" fontId="9" fillId="4" borderId="18" xfId="1" applyNumberFormat="1" applyFont="1" applyFill="1" applyBorder="1" applyAlignment="1">
      <alignment horizontal="center" vertical="center"/>
    </xf>
    <xf numFmtId="3" fontId="9" fillId="4" borderId="22" xfId="1" applyNumberFormat="1" applyFont="1" applyFill="1" applyBorder="1" applyAlignment="1" applyProtection="1">
      <alignment horizontal="center" vertical="center" wrapText="1"/>
    </xf>
    <xf numFmtId="3" fontId="9" fillId="4" borderId="20" xfId="1" applyNumberFormat="1" applyFont="1" applyFill="1" applyBorder="1" applyAlignment="1">
      <alignment horizontal="center" vertical="center"/>
    </xf>
    <xf numFmtId="3" fontId="9" fillId="4" borderId="58" xfId="1" applyNumberFormat="1" applyFont="1" applyFill="1" applyBorder="1" applyAlignment="1" applyProtection="1">
      <alignment horizontal="center" vertical="center" wrapText="1"/>
    </xf>
    <xf numFmtId="0" fontId="6" fillId="3" borderId="30" xfId="1" applyNumberFormat="1" applyFont="1" applyFill="1" applyBorder="1" applyAlignment="1" applyProtection="1">
      <alignment horizontal="center" vertical="center"/>
    </xf>
    <xf numFmtId="0" fontId="6" fillId="3" borderId="27" xfId="1" applyNumberFormat="1" applyFont="1" applyFill="1" applyBorder="1" applyAlignment="1" applyProtection="1">
      <alignment horizontal="center" vertical="center" wrapText="1"/>
    </xf>
    <xf numFmtId="0" fontId="6" fillId="3" borderId="44" xfId="1" applyNumberFormat="1" applyFont="1" applyFill="1" applyBorder="1" applyAlignment="1" applyProtection="1">
      <alignment horizontal="center" vertical="center"/>
    </xf>
    <xf numFmtId="3" fontId="9" fillId="4" borderId="39" xfId="1" applyNumberFormat="1" applyFont="1" applyFill="1" applyBorder="1" applyAlignment="1" applyProtection="1">
      <alignment horizontal="center" vertical="center" wrapText="1"/>
    </xf>
    <xf numFmtId="3" fontId="9" fillId="4" borderId="6" xfId="1" applyNumberFormat="1" applyFont="1" applyFill="1" applyBorder="1" applyAlignment="1" applyProtection="1">
      <alignment horizontal="center" vertical="center" wrapText="1"/>
    </xf>
    <xf numFmtId="3" fontId="9" fillId="4" borderId="2" xfId="1" applyNumberFormat="1" applyFont="1" applyFill="1" applyBorder="1" applyAlignment="1">
      <alignment horizontal="center" vertical="center"/>
    </xf>
    <xf numFmtId="3" fontId="9" fillId="4" borderId="3" xfId="1" applyNumberFormat="1" applyFont="1" applyFill="1" applyBorder="1" applyAlignment="1">
      <alignment horizontal="center" vertical="center"/>
    </xf>
    <xf numFmtId="3" fontId="9" fillId="4" borderId="7" xfId="1" applyNumberFormat="1" applyFont="1" applyFill="1" applyBorder="1" applyAlignment="1" applyProtection="1">
      <alignment horizontal="center" vertical="center" wrapText="1"/>
    </xf>
    <xf numFmtId="3" fontId="9" fillId="4" borderId="5" xfId="1" applyNumberFormat="1" applyFont="1" applyFill="1" applyBorder="1" applyAlignment="1">
      <alignment horizontal="center" vertical="center"/>
    </xf>
    <xf numFmtId="3" fontId="9" fillId="4" borderId="62" xfId="1" applyNumberFormat="1" applyFont="1" applyFill="1" applyBorder="1" applyAlignment="1" applyProtection="1">
      <alignment horizontal="center" vertical="center" wrapText="1"/>
    </xf>
    <xf numFmtId="3" fontId="10" fillId="4" borderId="36" xfId="1" applyNumberFormat="1" applyFont="1" applyFill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3" fontId="6" fillId="5" borderId="24" xfId="1" applyNumberFormat="1" applyFont="1" applyFill="1" applyBorder="1" applyAlignment="1">
      <alignment horizontal="center" vertical="center"/>
    </xf>
    <xf numFmtId="3" fontId="4" fillId="0" borderId="15" xfId="1" applyNumberFormat="1" applyFont="1" applyBorder="1" applyAlignment="1">
      <alignment horizontal="center" vertical="center"/>
    </xf>
    <xf numFmtId="3" fontId="4" fillId="0" borderId="58" xfId="1" applyNumberFormat="1" applyFont="1" applyBorder="1" applyAlignment="1">
      <alignment horizontal="center" vertical="center"/>
    </xf>
    <xf numFmtId="3" fontId="6" fillId="5" borderId="38" xfId="1" applyNumberFormat="1" applyFont="1" applyFill="1" applyBorder="1" applyAlignment="1">
      <alignment horizontal="center" vertical="center"/>
    </xf>
    <xf numFmtId="3" fontId="4" fillId="0" borderId="18" xfId="1" applyNumberFormat="1" applyFont="1" applyBorder="1" applyAlignment="1">
      <alignment horizontal="center" vertical="center"/>
    </xf>
    <xf numFmtId="1" fontId="4" fillId="0" borderId="15" xfId="1" applyNumberFormat="1" applyFont="1" applyBorder="1" applyAlignment="1">
      <alignment horizontal="center" vertical="center"/>
    </xf>
    <xf numFmtId="1" fontId="4" fillId="0" borderId="18" xfId="1" applyNumberFormat="1" applyFont="1" applyBorder="1" applyAlignment="1">
      <alignment horizontal="center" vertical="center"/>
    </xf>
    <xf numFmtId="3" fontId="10" fillId="4" borderId="27" xfId="1" applyNumberFormat="1" applyFont="1" applyFill="1" applyBorder="1" applyAlignment="1">
      <alignment horizontal="center" vertical="center"/>
    </xf>
    <xf numFmtId="3" fontId="6" fillId="5" borderId="6" xfId="1" applyNumberFormat="1" applyFont="1" applyFill="1" applyBorder="1" applyAlignment="1">
      <alignment horizontal="center" vertical="center"/>
    </xf>
    <xf numFmtId="1" fontId="4" fillId="0" borderId="63" xfId="1" applyNumberFormat="1" applyFont="1" applyBorder="1" applyAlignment="1">
      <alignment horizontal="center" vertical="center"/>
    </xf>
    <xf numFmtId="1" fontId="4" fillId="0" borderId="64" xfId="1" applyNumberFormat="1" applyFont="1" applyBorder="1" applyAlignment="1">
      <alignment horizontal="center" vertical="center"/>
    </xf>
    <xf numFmtId="3" fontId="4" fillId="0" borderId="2" xfId="1" applyNumberFormat="1" applyFont="1" applyBorder="1" applyAlignment="1">
      <alignment horizontal="center" vertical="center"/>
    </xf>
    <xf numFmtId="3" fontId="4" fillId="0" borderId="62" xfId="1" applyNumberFormat="1" applyFont="1" applyBorder="1" applyAlignment="1">
      <alignment horizontal="center" vertical="center"/>
    </xf>
    <xf numFmtId="3" fontId="6" fillId="5" borderId="39" xfId="1" applyNumberFormat="1" applyFont="1" applyFill="1" applyBorder="1" applyAlignment="1">
      <alignment horizontal="center" vertical="center"/>
    </xf>
    <xf numFmtId="3" fontId="4" fillId="0" borderId="3" xfId="1" applyNumberFormat="1" applyFont="1" applyBorder="1" applyAlignment="1">
      <alignment horizontal="center" vertical="center"/>
    </xf>
    <xf numFmtId="0" fontId="15" fillId="0" borderId="0" xfId="1" applyBorder="1"/>
    <xf numFmtId="0" fontId="3" fillId="0" borderId="0" xfId="1" applyFont="1" applyProtection="1">
      <protection locked="0"/>
    </xf>
    <xf numFmtId="0" fontId="2" fillId="0" borderId="0" xfId="1" applyFont="1" applyProtection="1">
      <protection locked="0"/>
    </xf>
    <xf numFmtId="0" fontId="0" fillId="0" borderId="15" xfId="0" applyBorder="1" applyAlignment="1">
      <alignment horizontal="center"/>
    </xf>
    <xf numFmtId="49" fontId="0" fillId="0" borderId="15" xfId="0" applyNumberFormat="1" applyBorder="1" applyAlignment="1"/>
    <xf numFmtId="0" fontId="0" fillId="0" borderId="15" xfId="0" applyBorder="1" applyAlignment="1"/>
    <xf numFmtId="3" fontId="10" fillId="4" borderId="15" xfId="1" applyNumberFormat="1" applyFont="1" applyFill="1" applyBorder="1" applyAlignment="1">
      <alignment horizontal="center" vertical="center"/>
    </xf>
    <xf numFmtId="3" fontId="6" fillId="5" borderId="15" xfId="1" applyNumberFormat="1" applyFont="1" applyFill="1" applyBorder="1" applyAlignment="1">
      <alignment horizontal="center" vertical="center"/>
    </xf>
    <xf numFmtId="3" fontId="9" fillId="4" borderId="32" xfId="0" applyNumberFormat="1" applyFont="1" applyFill="1" applyBorder="1" applyAlignment="1">
      <alignment horizontal="center" vertical="center"/>
    </xf>
    <xf numFmtId="3" fontId="8" fillId="3" borderId="65" xfId="1" applyNumberFormat="1" applyFont="1" applyFill="1" applyBorder="1" applyAlignment="1" applyProtection="1">
      <alignment horizontal="center" vertical="center" wrapText="1"/>
    </xf>
    <xf numFmtId="3" fontId="8" fillId="2" borderId="66" xfId="1" applyNumberFormat="1" applyFont="1" applyFill="1" applyBorder="1" applyAlignment="1" applyProtection="1">
      <alignment horizontal="center" vertical="center" wrapText="1"/>
    </xf>
    <xf numFmtId="3" fontId="8" fillId="2" borderId="67" xfId="1" applyNumberFormat="1" applyFont="1" applyFill="1" applyBorder="1" applyAlignment="1" applyProtection="1">
      <alignment horizontal="center" vertical="center" wrapText="1"/>
    </xf>
    <xf numFmtId="3" fontId="8" fillId="2" borderId="65" xfId="1" applyNumberFormat="1" applyFont="1" applyFill="1" applyBorder="1" applyAlignment="1" applyProtection="1">
      <alignment horizontal="center" vertical="center" wrapText="1"/>
    </xf>
    <xf numFmtId="3" fontId="8" fillId="2" borderId="68" xfId="1" applyNumberFormat="1" applyFont="1" applyFill="1" applyBorder="1" applyAlignment="1" applyProtection="1">
      <alignment horizontal="center" vertical="center" wrapText="1"/>
    </xf>
    <xf numFmtId="3" fontId="8" fillId="2" borderId="69" xfId="1" applyNumberFormat="1" applyFont="1" applyFill="1" applyBorder="1" applyAlignment="1" applyProtection="1">
      <alignment horizontal="center" vertical="center" wrapText="1"/>
    </xf>
    <xf numFmtId="3" fontId="8" fillId="2" borderId="70" xfId="1" applyNumberFormat="1" applyFont="1" applyFill="1" applyBorder="1" applyAlignment="1" applyProtection="1">
      <alignment horizontal="center" vertical="center" wrapText="1"/>
    </xf>
    <xf numFmtId="3" fontId="6" fillId="3" borderId="23" xfId="1" applyNumberFormat="1" applyFont="1" applyFill="1" applyBorder="1" applyAlignment="1" applyProtection="1">
      <alignment horizontal="center" vertical="center"/>
    </xf>
    <xf numFmtId="3" fontId="6" fillId="3" borderId="16" xfId="1" applyNumberFormat="1" applyFont="1" applyFill="1" applyBorder="1" applyAlignment="1" applyProtection="1">
      <alignment horizontal="center" vertical="center"/>
    </xf>
    <xf numFmtId="3" fontId="6" fillId="3" borderId="19" xfId="1" applyNumberFormat="1" applyFont="1" applyFill="1" applyBorder="1" applyAlignment="1" applyProtection="1">
      <alignment horizontal="center" vertical="center"/>
    </xf>
    <xf numFmtId="3" fontId="6" fillId="3" borderId="50" xfId="1" applyNumberFormat="1" applyFont="1" applyFill="1" applyBorder="1" applyAlignment="1" applyProtection="1">
      <alignment horizontal="center" vertical="center"/>
    </xf>
    <xf numFmtId="3" fontId="6" fillId="3" borderId="56" xfId="1" applyNumberFormat="1" applyFont="1" applyFill="1" applyBorder="1" applyAlignment="1" applyProtection="1">
      <alignment horizontal="center" vertical="center"/>
    </xf>
    <xf numFmtId="3" fontId="6" fillId="3" borderId="45" xfId="1" applyNumberFormat="1" applyFont="1" applyFill="1" applyBorder="1" applyAlignment="1" applyProtection="1">
      <alignment horizontal="center" vertical="center"/>
    </xf>
    <xf numFmtId="3" fontId="6" fillId="2" borderId="42" xfId="1" applyNumberFormat="1" applyFont="1" applyFill="1" applyBorder="1" applyAlignment="1" applyProtection="1">
      <alignment horizontal="center" vertical="center" wrapText="1"/>
    </xf>
    <xf numFmtId="3" fontId="6" fillId="2" borderId="51" xfId="1" applyNumberFormat="1" applyFont="1" applyFill="1" applyBorder="1" applyAlignment="1" applyProtection="1">
      <alignment horizontal="center" vertical="center" wrapText="1"/>
    </xf>
    <xf numFmtId="3" fontId="6" fillId="2" borderId="52" xfId="1" applyNumberFormat="1" applyFont="1" applyFill="1" applyBorder="1" applyAlignment="1" applyProtection="1">
      <alignment horizontal="center" vertical="center" wrapText="1"/>
    </xf>
    <xf numFmtId="3" fontId="6" fillId="2" borderId="44" xfId="1" applyNumberFormat="1" applyFont="1" applyFill="1" applyBorder="1" applyAlignment="1" applyProtection="1">
      <alignment horizontal="center" vertical="center" wrapText="1"/>
    </xf>
    <xf numFmtId="3" fontId="6" fillId="2" borderId="49" xfId="1" applyNumberFormat="1" applyFont="1" applyFill="1" applyBorder="1" applyAlignment="1" applyProtection="1">
      <alignment horizontal="center" vertical="center" wrapText="1"/>
    </xf>
    <xf numFmtId="3" fontId="6" fillId="2" borderId="53" xfId="1" applyNumberFormat="1" applyFont="1" applyFill="1" applyBorder="1" applyAlignment="1" applyProtection="1">
      <alignment horizontal="center" vertical="center" wrapText="1"/>
    </xf>
    <xf numFmtId="0" fontId="6" fillId="3" borderId="37" xfId="1" applyNumberFormat="1" applyFont="1" applyFill="1" applyBorder="1" applyAlignment="1" applyProtection="1">
      <alignment horizontal="left" vertical="center"/>
    </xf>
    <xf numFmtId="0" fontId="6" fillId="3" borderId="38" xfId="1" applyNumberFormat="1" applyFont="1" applyFill="1" applyBorder="1" applyAlignment="1" applyProtection="1">
      <alignment horizontal="left" vertical="center"/>
    </xf>
    <xf numFmtId="0" fontId="6" fillId="3" borderId="39" xfId="1" applyNumberFormat="1" applyFont="1" applyFill="1" applyBorder="1" applyAlignment="1" applyProtection="1">
      <alignment horizontal="left" vertical="center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6" fillId="2" borderId="25" xfId="1" applyNumberFormat="1" applyFont="1" applyFill="1" applyBorder="1" applyAlignment="1" applyProtection="1">
      <alignment horizontal="center" vertical="center"/>
    </xf>
    <xf numFmtId="0" fontId="6" fillId="2" borderId="26" xfId="1" applyNumberFormat="1" applyFont="1" applyFill="1" applyBorder="1" applyAlignment="1" applyProtection="1">
      <alignment horizontal="center" vertical="center"/>
    </xf>
    <xf numFmtId="0" fontId="6" fillId="2" borderId="37" xfId="1" applyNumberFormat="1" applyFont="1" applyFill="1" applyBorder="1" applyAlignment="1" applyProtection="1">
      <alignment horizontal="center" vertical="center" wrapText="1"/>
    </xf>
    <xf numFmtId="0" fontId="6" fillId="2" borderId="38" xfId="1" applyNumberFormat="1" applyFont="1" applyFill="1" applyBorder="1" applyAlignment="1" applyProtection="1">
      <alignment horizontal="center" vertical="center" wrapText="1"/>
    </xf>
    <xf numFmtId="0" fontId="6" fillId="2" borderId="54" xfId="1" applyNumberFormat="1" applyFont="1" applyFill="1" applyBorder="1" applyAlignment="1" applyProtection="1">
      <alignment horizontal="center" vertical="center" wrapText="1"/>
    </xf>
    <xf numFmtId="0" fontId="6" fillId="2" borderId="27" xfId="1" applyNumberFormat="1" applyFont="1" applyFill="1" applyBorder="1" applyAlignment="1" applyProtection="1">
      <alignment horizontal="center" vertical="center"/>
    </xf>
    <xf numFmtId="3" fontId="10" fillId="2" borderId="57" xfId="1" applyNumberFormat="1" applyFont="1" applyFill="1" applyBorder="1" applyAlignment="1" applyProtection="1">
      <alignment horizontal="center" vertical="center" wrapText="1"/>
    </xf>
    <xf numFmtId="3" fontId="10" fillId="0" borderId="58" xfId="1" applyNumberFormat="1" applyFont="1" applyFill="1" applyBorder="1" applyAlignment="1" applyProtection="1">
      <alignment horizontal="center" vertical="center" wrapText="1"/>
    </xf>
    <xf numFmtId="3" fontId="10" fillId="0" borderId="62" xfId="1" applyNumberFormat="1" applyFont="1" applyFill="1" applyBorder="1" applyAlignment="1" applyProtection="1">
      <alignment horizontal="center" vertical="center" wrapText="1"/>
    </xf>
    <xf numFmtId="3" fontId="6" fillId="2" borderId="23" xfId="1" applyNumberFormat="1" applyFont="1" applyFill="1" applyBorder="1" applyAlignment="1" applyProtection="1">
      <alignment horizontal="center" vertical="center" wrapText="1"/>
    </xf>
    <xf numFmtId="3" fontId="6" fillId="2" borderId="16" xfId="1" applyNumberFormat="1" applyFont="1" applyFill="1" applyBorder="1" applyAlignment="1" applyProtection="1">
      <alignment horizontal="center" vertical="center" wrapText="1"/>
    </xf>
    <xf numFmtId="3" fontId="6" fillId="2" borderId="17" xfId="1" applyNumberFormat="1" applyFont="1" applyFill="1" applyBorder="1" applyAlignment="1" applyProtection="1">
      <alignment horizontal="center" vertical="center" wrapText="1"/>
    </xf>
    <xf numFmtId="3" fontId="6" fillId="2" borderId="6" xfId="1" applyNumberFormat="1" applyFont="1" applyFill="1" applyBorder="1" applyAlignment="1" applyProtection="1">
      <alignment horizontal="center" vertical="center" wrapText="1"/>
    </xf>
    <xf numFmtId="3" fontId="6" fillId="2" borderId="2" xfId="1" applyNumberFormat="1" applyFont="1" applyFill="1" applyBorder="1" applyAlignment="1" applyProtection="1">
      <alignment horizontal="center" vertical="center" wrapText="1"/>
    </xf>
    <xf numFmtId="3" fontId="6" fillId="2" borderId="3" xfId="1" applyNumberFormat="1" applyFont="1" applyFill="1" applyBorder="1" applyAlignment="1" applyProtection="1">
      <alignment horizontal="center" vertical="center" wrapText="1"/>
    </xf>
    <xf numFmtId="3" fontId="6" fillId="3" borderId="42" xfId="1" applyNumberFormat="1" applyFont="1" applyFill="1" applyBorder="1" applyAlignment="1" applyProtection="1">
      <alignment horizontal="center" vertical="center" wrapText="1"/>
    </xf>
    <xf numFmtId="3" fontId="6" fillId="3" borderId="51" xfId="1" applyNumberFormat="1" applyFont="1" applyFill="1" applyBorder="1" applyAlignment="1" applyProtection="1">
      <alignment horizontal="center" vertical="center" wrapText="1"/>
    </xf>
    <xf numFmtId="3" fontId="6" fillId="3" borderId="52" xfId="1" applyNumberFormat="1" applyFont="1" applyFill="1" applyBorder="1" applyAlignment="1" applyProtection="1">
      <alignment horizontal="center" vertical="center" wrapText="1"/>
    </xf>
    <xf numFmtId="3" fontId="6" fillId="3" borderId="43" xfId="1" applyNumberFormat="1" applyFont="1" applyFill="1" applyBorder="1" applyAlignment="1" applyProtection="1">
      <alignment horizontal="center" vertical="center" wrapText="1"/>
    </xf>
    <xf numFmtId="3" fontId="6" fillId="3" borderId="0" xfId="1" applyNumberFormat="1" applyFont="1" applyFill="1" applyBorder="1" applyAlignment="1" applyProtection="1">
      <alignment horizontal="center" vertical="center" wrapText="1"/>
    </xf>
    <xf numFmtId="3" fontId="6" fillId="3" borderId="55" xfId="1" applyNumberFormat="1" applyFont="1" applyFill="1" applyBorder="1" applyAlignment="1" applyProtection="1">
      <alignment horizontal="center" vertical="center" wrapText="1"/>
    </xf>
    <xf numFmtId="3" fontId="6" fillId="3" borderId="42" xfId="1" applyNumberFormat="1" applyFont="1" applyFill="1" applyBorder="1" applyAlignment="1" applyProtection="1">
      <alignment horizontal="center" vertical="center"/>
    </xf>
    <xf numFmtId="3" fontId="6" fillId="3" borderId="51" xfId="1" applyNumberFormat="1" applyFont="1" applyFill="1" applyBorder="1" applyAlignment="1" applyProtection="1">
      <alignment horizontal="center" vertical="center"/>
    </xf>
    <xf numFmtId="3" fontId="6" fillId="3" borderId="44" xfId="1" applyNumberFormat="1" applyFont="1" applyFill="1" applyBorder="1" applyAlignment="1" applyProtection="1">
      <alignment horizontal="center" vertical="center"/>
    </xf>
    <xf numFmtId="3" fontId="6" fillId="3" borderId="49" xfId="1" applyNumberFormat="1" applyFont="1" applyFill="1" applyBorder="1" applyAlignment="1" applyProtection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/>
    </xf>
    <xf numFmtId="3" fontId="10" fillId="0" borderId="59" xfId="1" applyNumberFormat="1" applyFont="1" applyFill="1" applyBorder="1" applyAlignment="1" applyProtection="1">
      <alignment horizontal="center" vertical="center" wrapText="1"/>
    </xf>
    <xf numFmtId="0" fontId="6" fillId="3" borderId="37" xfId="0" applyNumberFormat="1" applyFont="1" applyFill="1" applyBorder="1" applyAlignment="1" applyProtection="1">
      <alignment horizontal="left" vertical="center"/>
    </xf>
    <xf numFmtId="0" fontId="6" fillId="3" borderId="38" xfId="0" applyNumberFormat="1" applyFont="1" applyFill="1" applyBorder="1" applyAlignment="1" applyProtection="1">
      <alignment horizontal="left" vertical="center"/>
    </xf>
    <xf numFmtId="0" fontId="6" fillId="3" borderId="54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2" borderId="25" xfId="0" applyNumberFormat="1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2" borderId="37" xfId="0" applyNumberFormat="1" applyFont="1" applyFill="1" applyBorder="1" applyAlignment="1" applyProtection="1">
      <alignment horizontal="center" vertical="center" wrapText="1"/>
    </xf>
    <xf numFmtId="0" fontId="6" fillId="2" borderId="38" xfId="0" applyNumberFormat="1" applyFont="1" applyFill="1" applyBorder="1" applyAlignment="1" applyProtection="1">
      <alignment horizontal="center" vertical="center" wrapText="1"/>
    </xf>
    <xf numFmtId="0" fontId="6" fillId="2" borderId="5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3" fontId="6" fillId="3" borderId="42" xfId="0" applyNumberFormat="1" applyFont="1" applyFill="1" applyBorder="1" applyAlignment="1" applyProtection="1">
      <alignment horizontal="center" vertical="center"/>
    </xf>
    <xf numFmtId="3" fontId="6" fillId="3" borderId="51" xfId="0" applyNumberFormat="1" applyFont="1" applyFill="1" applyBorder="1" applyAlignment="1" applyProtection="1">
      <alignment horizontal="center" vertical="center"/>
    </xf>
    <xf numFmtId="3" fontId="6" fillId="3" borderId="44" xfId="0" applyNumberFormat="1" applyFont="1" applyFill="1" applyBorder="1" applyAlignment="1" applyProtection="1">
      <alignment horizontal="center" vertical="center"/>
    </xf>
    <xf numFmtId="3" fontId="6" fillId="3" borderId="49" xfId="0" applyNumberFormat="1" applyFont="1" applyFill="1" applyBorder="1" applyAlignment="1" applyProtection="1">
      <alignment horizontal="center" vertical="center"/>
    </xf>
    <xf numFmtId="3" fontId="6" fillId="3" borderId="23" xfId="0" applyNumberFormat="1" applyFont="1" applyFill="1" applyBorder="1" applyAlignment="1" applyProtection="1">
      <alignment horizontal="center" vertical="center"/>
    </xf>
    <xf numFmtId="3" fontId="6" fillId="3" borderId="16" xfId="0" applyNumberFormat="1" applyFont="1" applyFill="1" applyBorder="1" applyAlignment="1" applyProtection="1">
      <alignment horizontal="center" vertical="center"/>
    </xf>
    <xf numFmtId="3" fontId="6" fillId="3" borderId="19" xfId="0" applyNumberFormat="1" applyFont="1" applyFill="1" applyBorder="1" applyAlignment="1" applyProtection="1">
      <alignment horizontal="center" vertical="center"/>
    </xf>
    <xf numFmtId="3" fontId="6" fillId="3" borderId="50" xfId="0" applyNumberFormat="1" applyFont="1" applyFill="1" applyBorder="1" applyAlignment="1" applyProtection="1">
      <alignment horizontal="center" vertical="center"/>
    </xf>
    <xf numFmtId="3" fontId="6" fillId="3" borderId="56" xfId="0" applyNumberFormat="1" applyFont="1" applyFill="1" applyBorder="1" applyAlignment="1" applyProtection="1">
      <alignment horizontal="center" vertical="center"/>
    </xf>
    <xf numFmtId="3" fontId="6" fillId="3" borderId="45" xfId="0" applyNumberFormat="1" applyFont="1" applyFill="1" applyBorder="1" applyAlignment="1" applyProtection="1">
      <alignment horizontal="center" vertical="center"/>
    </xf>
    <xf numFmtId="3" fontId="6" fillId="2" borderId="42" xfId="0" applyNumberFormat="1" applyFont="1" applyFill="1" applyBorder="1" applyAlignment="1" applyProtection="1">
      <alignment horizontal="center" vertical="center" wrapText="1"/>
    </xf>
    <xf numFmtId="3" fontId="6" fillId="2" borderId="51" xfId="0" applyNumberFormat="1" applyFont="1" applyFill="1" applyBorder="1" applyAlignment="1" applyProtection="1">
      <alignment horizontal="center" vertical="center" wrapText="1"/>
    </xf>
    <xf numFmtId="3" fontId="6" fillId="2" borderId="43" xfId="0" applyNumberFormat="1" applyFont="1" applyFill="1" applyBorder="1" applyAlignment="1" applyProtection="1">
      <alignment horizontal="center" vertical="center" wrapText="1"/>
    </xf>
    <xf numFmtId="3" fontId="6" fillId="2" borderId="0" xfId="0" applyNumberFormat="1" applyFont="1" applyFill="1" applyBorder="1" applyAlignment="1" applyProtection="1">
      <alignment horizontal="center" vertical="center" wrapText="1"/>
    </xf>
    <xf numFmtId="3" fontId="6" fillId="2" borderId="52" xfId="0" applyNumberFormat="1" applyFont="1" applyFill="1" applyBorder="1" applyAlignment="1" applyProtection="1">
      <alignment horizontal="center" vertical="center" wrapText="1"/>
    </xf>
    <xf numFmtId="3" fontId="6" fillId="2" borderId="44" xfId="0" applyNumberFormat="1" applyFont="1" applyFill="1" applyBorder="1" applyAlignment="1" applyProtection="1">
      <alignment horizontal="center" vertical="center" wrapText="1"/>
    </xf>
    <xf numFmtId="3" fontId="6" fillId="2" borderId="49" xfId="0" applyNumberFormat="1" applyFont="1" applyFill="1" applyBorder="1" applyAlignment="1" applyProtection="1">
      <alignment horizontal="center" vertical="center" wrapText="1"/>
    </xf>
    <xf numFmtId="3" fontId="6" fillId="2" borderId="53" xfId="0" applyNumberFormat="1" applyFont="1" applyFill="1" applyBorder="1" applyAlignment="1" applyProtection="1">
      <alignment horizontal="center" vertical="center" wrapText="1"/>
    </xf>
    <xf numFmtId="3" fontId="9" fillId="2" borderId="28" xfId="0" applyNumberFormat="1" applyFont="1" applyFill="1" applyBorder="1" applyAlignment="1" applyProtection="1">
      <alignment horizontal="center" vertical="center" wrapText="1"/>
    </xf>
    <xf numFmtId="3" fontId="9" fillId="0" borderId="29" xfId="0" applyNumberFormat="1" applyFont="1" applyFill="1" applyBorder="1" applyAlignment="1" applyProtection="1">
      <alignment horizontal="center" vertical="center" wrapText="1"/>
    </xf>
    <xf numFmtId="3" fontId="9" fillId="0" borderId="30" xfId="0" applyNumberFormat="1" applyFont="1" applyFill="1" applyBorder="1" applyAlignment="1" applyProtection="1">
      <alignment horizontal="center" vertical="center" wrapText="1"/>
    </xf>
    <xf numFmtId="3" fontId="6" fillId="2" borderId="23" xfId="0" applyNumberFormat="1" applyFont="1" applyFill="1" applyBorder="1" applyAlignment="1" applyProtection="1">
      <alignment horizontal="center" vertical="center" wrapText="1"/>
    </xf>
    <xf numFmtId="3" fontId="6" fillId="2" borderId="16" xfId="0" applyNumberFormat="1" applyFont="1" applyFill="1" applyBorder="1" applyAlignment="1" applyProtection="1">
      <alignment horizontal="center" vertical="center" wrapText="1"/>
    </xf>
    <xf numFmtId="3" fontId="6" fillId="2" borderId="17" xfId="0" applyNumberFormat="1" applyFont="1" applyFill="1" applyBorder="1" applyAlignment="1" applyProtection="1">
      <alignment horizontal="center" vertical="center" wrapText="1"/>
    </xf>
    <xf numFmtId="3" fontId="6" fillId="2" borderId="6" xfId="0" applyNumberFormat="1" applyFont="1" applyFill="1" applyBorder="1" applyAlignment="1" applyProtection="1">
      <alignment horizontal="center" vertical="center" wrapText="1"/>
    </xf>
    <xf numFmtId="3" fontId="6" fillId="2" borderId="2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3" fontId="6" fillId="3" borderId="42" xfId="0" applyNumberFormat="1" applyFont="1" applyFill="1" applyBorder="1" applyAlignment="1" applyProtection="1">
      <alignment horizontal="center" vertical="center" wrapText="1"/>
    </xf>
    <xf numFmtId="3" fontId="6" fillId="3" borderId="51" xfId="0" applyNumberFormat="1" applyFont="1" applyFill="1" applyBorder="1" applyAlignment="1" applyProtection="1">
      <alignment horizontal="center" vertical="center" wrapText="1"/>
    </xf>
    <xf numFmtId="3" fontId="6" fillId="3" borderId="52" xfId="0" applyNumberFormat="1" applyFont="1" applyFill="1" applyBorder="1" applyAlignment="1" applyProtection="1">
      <alignment horizontal="center" vertical="center" wrapText="1"/>
    </xf>
    <xf numFmtId="3" fontId="6" fillId="3" borderId="43" xfId="0" applyNumberFormat="1" applyFont="1" applyFill="1" applyBorder="1" applyAlignment="1" applyProtection="1">
      <alignment horizontal="center" vertical="center" wrapText="1"/>
    </xf>
    <xf numFmtId="3" fontId="6" fillId="3" borderId="0" xfId="0" applyNumberFormat="1" applyFont="1" applyFill="1" applyBorder="1" applyAlignment="1" applyProtection="1">
      <alignment horizontal="center" vertical="center" wrapText="1"/>
    </xf>
    <xf numFmtId="3" fontId="6" fillId="3" borderId="55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3" fontId="9" fillId="2" borderId="57" xfId="0" applyNumberFormat="1" applyFont="1" applyFill="1" applyBorder="1" applyAlignment="1" applyProtection="1">
      <alignment horizontal="center" vertical="center" wrapText="1"/>
    </xf>
    <xf numFmtId="3" fontId="9" fillId="0" borderId="58" xfId="0" applyNumberFormat="1" applyFont="1" applyFill="1" applyBorder="1" applyAlignment="1" applyProtection="1">
      <alignment horizontal="center" vertical="center" wrapText="1"/>
    </xf>
    <xf numFmtId="3" fontId="9" fillId="0" borderId="59" xfId="0" applyNumberFormat="1" applyFont="1" applyFill="1" applyBorder="1" applyAlignment="1" applyProtection="1">
      <alignment horizontal="center" vertical="center" wrapText="1"/>
    </xf>
    <xf numFmtId="3" fontId="6" fillId="2" borderId="55" xfId="0" applyNumberFormat="1" applyFont="1" applyFill="1" applyBorder="1" applyAlignment="1" applyProtection="1">
      <alignment horizontal="center" vertical="center" wrapText="1"/>
    </xf>
    <xf numFmtId="0" fontId="6" fillId="3" borderId="39" xfId="0" applyNumberFormat="1" applyFont="1" applyFill="1" applyBorder="1" applyAlignment="1" applyProtection="1">
      <alignment horizontal="left" vertical="center"/>
    </xf>
    <xf numFmtId="0" fontId="6" fillId="3" borderId="25" xfId="0" applyNumberFormat="1" applyFont="1" applyFill="1" applyBorder="1" applyAlignment="1" applyProtection="1">
      <alignment horizontal="left" vertical="center" wrapText="1"/>
    </xf>
    <xf numFmtId="0" fontId="6" fillId="3" borderId="26" xfId="0" applyNumberFormat="1" applyFont="1" applyFill="1" applyBorder="1" applyAlignment="1" applyProtection="1">
      <alignment horizontal="left" vertical="center" wrapText="1"/>
    </xf>
    <xf numFmtId="0" fontId="6" fillId="3" borderId="27" xfId="0" applyNumberFormat="1" applyFont="1" applyFill="1" applyBorder="1" applyAlignment="1" applyProtection="1">
      <alignment horizontal="left" vertical="center" wrapText="1"/>
    </xf>
    <xf numFmtId="3" fontId="6" fillId="2" borderId="42" xfId="0" applyNumberFormat="1" applyFont="1" applyFill="1" applyBorder="1" applyAlignment="1" applyProtection="1">
      <alignment horizontal="center" vertical="center"/>
    </xf>
    <xf numFmtId="3" fontId="6" fillId="2" borderId="51" xfId="0" applyNumberFormat="1" applyFont="1" applyFill="1" applyBorder="1" applyAlignment="1" applyProtection="1">
      <alignment horizontal="center" vertical="center"/>
    </xf>
    <xf numFmtId="3" fontId="6" fillId="2" borderId="44" xfId="0" applyNumberFormat="1" applyFont="1" applyFill="1" applyBorder="1" applyAlignment="1" applyProtection="1">
      <alignment horizontal="center" vertical="center"/>
    </xf>
    <xf numFmtId="3" fontId="6" fillId="2" borderId="49" xfId="0" applyNumberFormat="1" applyFont="1" applyFill="1" applyBorder="1" applyAlignment="1" applyProtection="1">
      <alignment horizontal="center" vertical="center"/>
    </xf>
    <xf numFmtId="0" fontId="6" fillId="3" borderId="23" xfId="0" applyNumberFormat="1" applyFont="1" applyFill="1" applyBorder="1" applyAlignment="1" applyProtection="1">
      <alignment horizontal="left" vertical="center"/>
    </xf>
    <xf numFmtId="0" fontId="6" fillId="3" borderId="24" xfId="0" applyNumberFormat="1" applyFont="1" applyFill="1" applyBorder="1" applyAlignment="1" applyProtection="1">
      <alignment horizontal="left" vertical="center"/>
    </xf>
    <xf numFmtId="0" fontId="6" fillId="3" borderId="50" xfId="0" applyNumberFormat="1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H31"/>
  <sheetViews>
    <sheetView tabSelected="1" topLeftCell="B1" zoomScaleNormal="100" workbookViewId="0">
      <selection activeCell="D30" sqref="D30"/>
    </sheetView>
  </sheetViews>
  <sheetFormatPr defaultRowHeight="12.75" x14ac:dyDescent="0.2"/>
  <cols>
    <col min="1" max="1" width="21.7109375" style="270" bestFit="1" customWidth="1"/>
    <col min="2" max="2" width="9.140625" style="270"/>
    <col min="3" max="3" width="11" style="270" customWidth="1"/>
    <col min="4" max="4" width="81.7109375" style="270" customWidth="1"/>
    <col min="5" max="5" width="14.7109375" style="270" customWidth="1"/>
    <col min="6" max="13" width="9.140625" style="270"/>
    <col min="14" max="14" width="10.140625" style="270" customWidth="1"/>
    <col min="15" max="15" width="9.140625" style="270"/>
    <col min="16" max="16" width="15" style="270" customWidth="1"/>
    <col min="17" max="18" width="9.140625" style="270"/>
    <col min="19" max="19" width="11.42578125" style="270" customWidth="1"/>
    <col min="20" max="25" width="9.140625" style="270"/>
    <col min="26" max="26" width="10.140625" style="270" customWidth="1"/>
    <col min="27" max="27" width="9.140625" style="270"/>
    <col min="28" max="29" width="10.42578125" style="270" customWidth="1"/>
    <col min="30" max="30" width="9.140625" style="270"/>
    <col min="31" max="31" width="10.5703125" style="270" customWidth="1"/>
    <col min="32" max="32" width="10.85546875" style="270" customWidth="1"/>
    <col min="33" max="33" width="11.42578125" style="270" customWidth="1"/>
    <col min="34" max="16384" width="9.140625" style="270"/>
  </cols>
  <sheetData>
    <row r="1" spans="1:34" s="265" customFormat="1" ht="15" customHeight="1" x14ac:dyDescent="0.2">
      <c r="A1" s="386" t="s">
        <v>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</row>
    <row r="2" spans="1:34" s="265" customFormat="1" ht="15" customHeight="1" x14ac:dyDescent="0.2">
      <c r="A2" s="386" t="s">
        <v>10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</row>
    <row r="3" spans="1:34" s="265" customFormat="1" ht="15" customHeight="1" x14ac:dyDescent="0.2">
      <c r="A3" s="386" t="s">
        <v>40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</row>
    <row r="4" spans="1:34" s="265" customFormat="1" ht="15" customHeight="1" x14ac:dyDescent="0.2">
      <c r="A4" s="386" t="s">
        <v>110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</row>
    <row r="5" spans="1:34" s="265" customFormat="1" ht="15" customHeight="1" x14ac:dyDescent="0.2">
      <c r="A5" s="386" t="s">
        <v>111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</row>
    <row r="6" spans="1:34" s="265" customFormat="1" ht="15" customHeight="1" x14ac:dyDescent="0.2">
      <c r="A6" s="266"/>
      <c r="B6" s="267"/>
      <c r="C6" s="268"/>
      <c r="D6" s="268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</row>
    <row r="7" spans="1:34" s="265" customFormat="1" ht="15" customHeight="1" x14ac:dyDescent="0.2">
      <c r="A7" s="360" t="s">
        <v>12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</row>
    <row r="8" spans="1:34" s="265" customFormat="1" ht="15" customHeight="1" x14ac:dyDescent="0.2">
      <c r="A8" s="360" t="s">
        <v>123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</row>
    <row r="9" spans="1:34" s="265" customFormat="1" ht="15" customHeight="1" x14ac:dyDescent="0.2">
      <c r="A9" s="360">
        <v>2019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</row>
    <row r="10" spans="1:34" ht="13.5" thickBot="1" x14ac:dyDescent="0.25"/>
    <row r="11" spans="1:34" ht="12.75" customHeight="1" x14ac:dyDescent="0.2">
      <c r="A11" s="361" t="s">
        <v>34</v>
      </c>
      <c r="B11" s="361" t="s">
        <v>35</v>
      </c>
      <c r="C11" s="363" t="s">
        <v>13</v>
      </c>
      <c r="D11" s="361" t="s">
        <v>33</v>
      </c>
      <c r="E11" s="367" t="s">
        <v>14</v>
      </c>
      <c r="F11" s="370" t="s">
        <v>24</v>
      </c>
      <c r="G11" s="371"/>
      <c r="H11" s="372"/>
      <c r="I11" s="376" t="s">
        <v>25</v>
      </c>
      <c r="J11" s="377"/>
      <c r="K11" s="378"/>
      <c r="L11" s="382" t="s">
        <v>15</v>
      </c>
      <c r="M11" s="383"/>
      <c r="N11" s="383"/>
      <c r="O11" s="345" t="s">
        <v>16</v>
      </c>
      <c r="P11" s="346"/>
      <c r="Q11" s="347"/>
      <c r="R11" s="351" t="s">
        <v>32</v>
      </c>
      <c r="S11" s="352"/>
      <c r="T11" s="352"/>
      <c r="U11" s="352"/>
      <c r="V11" s="352"/>
      <c r="W11" s="352"/>
      <c r="X11" s="353"/>
      <c r="Y11" s="351" t="s">
        <v>26</v>
      </c>
      <c r="Z11" s="352"/>
      <c r="AA11" s="352"/>
      <c r="AB11" s="352"/>
      <c r="AC11" s="353"/>
      <c r="AD11" s="271"/>
      <c r="AE11" s="271"/>
      <c r="AF11" s="271"/>
      <c r="AG11" s="271"/>
      <c r="AH11" s="272"/>
    </row>
    <row r="12" spans="1:34" ht="13.5" thickBot="1" x14ac:dyDescent="0.25">
      <c r="A12" s="362"/>
      <c r="B12" s="362"/>
      <c r="C12" s="364"/>
      <c r="D12" s="362"/>
      <c r="E12" s="368"/>
      <c r="F12" s="373"/>
      <c r="G12" s="374"/>
      <c r="H12" s="375"/>
      <c r="I12" s="379"/>
      <c r="J12" s="380"/>
      <c r="K12" s="381"/>
      <c r="L12" s="384"/>
      <c r="M12" s="385"/>
      <c r="N12" s="385"/>
      <c r="O12" s="348"/>
      <c r="P12" s="349"/>
      <c r="Q12" s="350"/>
      <c r="R12" s="354"/>
      <c r="S12" s="355"/>
      <c r="T12" s="355"/>
      <c r="U12" s="355"/>
      <c r="V12" s="355"/>
      <c r="W12" s="355"/>
      <c r="X12" s="356"/>
      <c r="Y12" s="354"/>
      <c r="Z12" s="355"/>
      <c r="AA12" s="355"/>
      <c r="AB12" s="355"/>
      <c r="AC12" s="356"/>
      <c r="AD12" s="271"/>
      <c r="AE12" s="271"/>
      <c r="AF12" s="271"/>
      <c r="AG12" s="271"/>
      <c r="AH12" s="272"/>
    </row>
    <row r="13" spans="1:34" ht="42" thickBot="1" x14ac:dyDescent="0.25">
      <c r="A13" s="362"/>
      <c r="B13" s="362"/>
      <c r="C13" s="365"/>
      <c r="D13" s="366"/>
      <c r="E13" s="369"/>
      <c r="F13" s="338" t="s">
        <v>29</v>
      </c>
      <c r="G13" s="339" t="s">
        <v>17</v>
      </c>
      <c r="H13" s="340" t="s">
        <v>18</v>
      </c>
      <c r="I13" s="341" t="s">
        <v>29</v>
      </c>
      <c r="J13" s="339" t="s">
        <v>30</v>
      </c>
      <c r="K13" s="342" t="s">
        <v>31</v>
      </c>
      <c r="L13" s="341" t="s">
        <v>29</v>
      </c>
      <c r="M13" s="339" t="s">
        <v>38</v>
      </c>
      <c r="N13" s="340" t="s">
        <v>22</v>
      </c>
      <c r="O13" s="343" t="s">
        <v>29</v>
      </c>
      <c r="P13" s="339" t="s">
        <v>28</v>
      </c>
      <c r="Q13" s="342" t="s">
        <v>23</v>
      </c>
      <c r="R13" s="341" t="s">
        <v>29</v>
      </c>
      <c r="S13" s="339" t="s">
        <v>25</v>
      </c>
      <c r="T13" s="339" t="s">
        <v>15</v>
      </c>
      <c r="U13" s="339" t="s">
        <v>113</v>
      </c>
      <c r="V13" s="339" t="s">
        <v>114</v>
      </c>
      <c r="W13" s="339" t="s">
        <v>115</v>
      </c>
      <c r="X13" s="344" t="s">
        <v>105</v>
      </c>
      <c r="Y13" s="280" t="s">
        <v>29</v>
      </c>
      <c r="Z13" s="339" t="s">
        <v>116</v>
      </c>
      <c r="AA13" s="339" t="s">
        <v>117</v>
      </c>
      <c r="AB13" s="339" t="s">
        <v>118</v>
      </c>
      <c r="AC13" s="340" t="s">
        <v>119</v>
      </c>
    </row>
    <row r="14" spans="1:34" x14ac:dyDescent="0.2">
      <c r="A14" s="357" t="s">
        <v>36</v>
      </c>
      <c r="B14" s="281" t="s">
        <v>37</v>
      </c>
      <c r="C14" s="282"/>
      <c r="D14" s="293"/>
      <c r="E14" s="337">
        <f>F14+I14+L14+O14+R14+Y14</f>
        <v>5460</v>
      </c>
      <c r="F14" s="337">
        <f t="shared" ref="F14:H14" si="0">SUM(F17:F27)</f>
        <v>0</v>
      </c>
      <c r="G14" s="337">
        <f t="shared" si="0"/>
        <v>0</v>
      </c>
      <c r="H14" s="337">
        <f t="shared" si="0"/>
        <v>0</v>
      </c>
      <c r="I14" s="337">
        <f t="shared" ref="I14:AC14" si="1">SUM(I17:I27)</f>
        <v>484</v>
      </c>
      <c r="J14" s="337">
        <f t="shared" si="1"/>
        <v>0</v>
      </c>
      <c r="K14" s="337">
        <f t="shared" si="1"/>
        <v>484</v>
      </c>
      <c r="L14" s="337">
        <f t="shared" si="1"/>
        <v>1121</v>
      </c>
      <c r="M14" s="337">
        <f t="shared" si="1"/>
        <v>1121</v>
      </c>
      <c r="N14" s="337">
        <f t="shared" si="1"/>
        <v>0</v>
      </c>
      <c r="O14" s="337">
        <f t="shared" si="1"/>
        <v>0</v>
      </c>
      <c r="P14" s="337">
        <f t="shared" si="1"/>
        <v>0</v>
      </c>
      <c r="Q14" s="337">
        <f t="shared" si="1"/>
        <v>0</v>
      </c>
      <c r="R14" s="337">
        <f t="shared" si="1"/>
        <v>186</v>
      </c>
      <c r="S14" s="337">
        <f t="shared" si="1"/>
        <v>0</v>
      </c>
      <c r="T14" s="337">
        <f t="shared" si="1"/>
        <v>0</v>
      </c>
      <c r="U14" s="337">
        <f t="shared" si="1"/>
        <v>0</v>
      </c>
      <c r="V14" s="337">
        <f t="shared" si="1"/>
        <v>0</v>
      </c>
      <c r="W14" s="337">
        <f t="shared" si="1"/>
        <v>0</v>
      </c>
      <c r="X14" s="337">
        <f t="shared" si="1"/>
        <v>186</v>
      </c>
      <c r="Y14" s="337">
        <f t="shared" si="1"/>
        <v>3669</v>
      </c>
      <c r="Z14" s="337">
        <f t="shared" si="1"/>
        <v>0</v>
      </c>
      <c r="AA14" s="337">
        <f t="shared" si="1"/>
        <v>239</v>
      </c>
      <c r="AB14" s="337">
        <f t="shared" si="1"/>
        <v>0</v>
      </c>
      <c r="AC14" s="337">
        <f t="shared" si="1"/>
        <v>3430</v>
      </c>
    </row>
    <row r="15" spans="1:34" x14ac:dyDescent="0.2">
      <c r="A15" s="358"/>
      <c r="B15" s="291" t="s">
        <v>0</v>
      </c>
      <c r="C15" s="292"/>
      <c r="D15" s="293"/>
      <c r="E15" s="204">
        <f t="shared" ref="E15:E16" si="2">F15+I15+L15+O15+R15+Y15</f>
        <v>4450</v>
      </c>
      <c r="F15" s="204">
        <f t="shared" ref="F15:H15" si="3">F17+F18+F19+F20+F21+F22+F23+F24+F27</f>
        <v>0</v>
      </c>
      <c r="G15" s="204">
        <f t="shared" si="3"/>
        <v>0</v>
      </c>
      <c r="H15" s="204">
        <f t="shared" si="3"/>
        <v>0</v>
      </c>
      <c r="I15" s="204">
        <f t="shared" ref="I15:AC15" si="4">I17+I18+I19+I20+I21+I22+I23+I24+I27</f>
        <v>484</v>
      </c>
      <c r="J15" s="204">
        <f t="shared" si="4"/>
        <v>0</v>
      </c>
      <c r="K15" s="204">
        <f t="shared" si="4"/>
        <v>484</v>
      </c>
      <c r="L15" s="204">
        <f t="shared" si="4"/>
        <v>1121</v>
      </c>
      <c r="M15" s="204">
        <f t="shared" si="4"/>
        <v>1121</v>
      </c>
      <c r="N15" s="204">
        <f t="shared" si="4"/>
        <v>0</v>
      </c>
      <c r="O15" s="204">
        <f t="shared" si="4"/>
        <v>0</v>
      </c>
      <c r="P15" s="204">
        <f t="shared" si="4"/>
        <v>0</v>
      </c>
      <c r="Q15" s="204">
        <f t="shared" si="4"/>
        <v>0</v>
      </c>
      <c r="R15" s="204">
        <f t="shared" si="4"/>
        <v>186</v>
      </c>
      <c r="S15" s="204">
        <f t="shared" si="4"/>
        <v>0</v>
      </c>
      <c r="T15" s="204">
        <f t="shared" si="4"/>
        <v>0</v>
      </c>
      <c r="U15" s="204">
        <f t="shared" si="4"/>
        <v>0</v>
      </c>
      <c r="V15" s="204">
        <f t="shared" si="4"/>
        <v>0</v>
      </c>
      <c r="W15" s="204">
        <f t="shared" si="4"/>
        <v>0</v>
      </c>
      <c r="X15" s="204">
        <f t="shared" si="4"/>
        <v>186</v>
      </c>
      <c r="Y15" s="204">
        <f t="shared" si="4"/>
        <v>2659</v>
      </c>
      <c r="Z15" s="204">
        <f t="shared" si="4"/>
        <v>0</v>
      </c>
      <c r="AA15" s="204">
        <f t="shared" si="4"/>
        <v>26</v>
      </c>
      <c r="AB15" s="204">
        <f t="shared" si="4"/>
        <v>0</v>
      </c>
      <c r="AC15" s="204">
        <f t="shared" si="4"/>
        <v>2633</v>
      </c>
    </row>
    <row r="16" spans="1:34" ht="13.5" thickBot="1" x14ac:dyDescent="0.25">
      <c r="A16" s="359"/>
      <c r="B16" s="301" t="s">
        <v>1</v>
      </c>
      <c r="C16" s="302"/>
      <c r="D16" s="303"/>
      <c r="E16" s="204">
        <f t="shared" si="2"/>
        <v>1010</v>
      </c>
      <c r="F16" s="204">
        <f t="shared" ref="F16:H16" si="5">SUM(F25:F26)</f>
        <v>0</v>
      </c>
      <c r="G16" s="204">
        <f t="shared" si="5"/>
        <v>0</v>
      </c>
      <c r="H16" s="204">
        <f t="shared" si="5"/>
        <v>0</v>
      </c>
      <c r="I16" s="204">
        <f t="shared" ref="I16:AC16" si="6">SUM(I25:I26)</f>
        <v>0</v>
      </c>
      <c r="J16" s="204">
        <f t="shared" si="6"/>
        <v>0</v>
      </c>
      <c r="K16" s="204">
        <f t="shared" si="6"/>
        <v>0</v>
      </c>
      <c r="L16" s="204">
        <f t="shared" si="6"/>
        <v>0</v>
      </c>
      <c r="M16" s="204">
        <f t="shared" si="6"/>
        <v>0</v>
      </c>
      <c r="N16" s="204">
        <f t="shared" si="6"/>
        <v>0</v>
      </c>
      <c r="O16" s="204">
        <f t="shared" si="6"/>
        <v>0</v>
      </c>
      <c r="P16" s="204">
        <f t="shared" si="6"/>
        <v>0</v>
      </c>
      <c r="Q16" s="204">
        <f t="shared" si="6"/>
        <v>0</v>
      </c>
      <c r="R16" s="204">
        <f t="shared" si="6"/>
        <v>0</v>
      </c>
      <c r="S16" s="204">
        <f t="shared" si="6"/>
        <v>0</v>
      </c>
      <c r="T16" s="204">
        <f t="shared" si="6"/>
        <v>0</v>
      </c>
      <c r="U16" s="204">
        <f t="shared" si="6"/>
        <v>0</v>
      </c>
      <c r="V16" s="204">
        <f t="shared" si="6"/>
        <v>0</v>
      </c>
      <c r="W16" s="204">
        <f t="shared" si="6"/>
        <v>0</v>
      </c>
      <c r="X16" s="204">
        <f t="shared" si="6"/>
        <v>0</v>
      </c>
      <c r="Y16" s="204">
        <f t="shared" si="6"/>
        <v>1010</v>
      </c>
      <c r="Z16" s="204">
        <f t="shared" si="6"/>
        <v>0</v>
      </c>
      <c r="AA16" s="204">
        <f t="shared" si="6"/>
        <v>213</v>
      </c>
      <c r="AB16" s="204">
        <f t="shared" si="6"/>
        <v>0</v>
      </c>
      <c r="AC16" s="204">
        <f t="shared" si="6"/>
        <v>797</v>
      </c>
    </row>
    <row r="17" spans="1:31" x14ac:dyDescent="0.2">
      <c r="A17" s="333" t="s">
        <v>88</v>
      </c>
      <c r="B17" s="333" t="s">
        <v>98</v>
      </c>
      <c r="C17" s="334">
        <v>50082817</v>
      </c>
      <c r="D17" s="333" t="s">
        <v>77</v>
      </c>
      <c r="E17" s="335">
        <f t="shared" ref="E17:E27" si="7">F17+I17+L17+O17+R17+Y17</f>
        <v>484</v>
      </c>
      <c r="F17" s="336">
        <f t="shared" ref="F17:F27" si="8">G17+H17</f>
        <v>0</v>
      </c>
      <c r="G17" s="319">
        <v>0</v>
      </c>
      <c r="H17" s="319">
        <v>0</v>
      </c>
      <c r="I17" s="336">
        <f t="shared" ref="I17:I27" si="9">SUM(J17:K17)</f>
        <v>0</v>
      </c>
      <c r="J17" s="319">
        <v>0</v>
      </c>
      <c r="K17" s="319">
        <v>0</v>
      </c>
      <c r="L17" s="336">
        <f t="shared" ref="L17:L27" si="10">M17+N17</f>
        <v>0</v>
      </c>
      <c r="M17" s="319">
        <v>0</v>
      </c>
      <c r="N17" s="319">
        <v>0</v>
      </c>
      <c r="O17" s="336">
        <f t="shared" ref="O17:O27" si="11">SUM(P17:Q17)</f>
        <v>0</v>
      </c>
      <c r="P17" s="319">
        <v>0</v>
      </c>
      <c r="Q17" s="319">
        <v>0</v>
      </c>
      <c r="R17" s="336">
        <f>S17+T17+U17+V17+W17+X17</f>
        <v>34</v>
      </c>
      <c r="S17" s="319">
        <v>0</v>
      </c>
      <c r="T17" s="319">
        <v>0</v>
      </c>
      <c r="U17" s="315">
        <v>0</v>
      </c>
      <c r="V17" s="315">
        <v>0</v>
      </c>
      <c r="W17" s="315">
        <v>0</v>
      </c>
      <c r="X17" s="315">
        <v>34</v>
      </c>
      <c r="Y17" s="336">
        <f>Z17+AA17+AB17+AC17</f>
        <v>450</v>
      </c>
      <c r="Z17" s="315">
        <v>0</v>
      </c>
      <c r="AA17" s="315">
        <v>0</v>
      </c>
      <c r="AB17" s="315">
        <v>0</v>
      </c>
      <c r="AC17" s="315">
        <v>450</v>
      </c>
    </row>
    <row r="18" spans="1:31" x14ac:dyDescent="0.2">
      <c r="A18" s="333" t="s">
        <v>89</v>
      </c>
      <c r="B18" s="333" t="s">
        <v>98</v>
      </c>
      <c r="C18" s="334">
        <v>50005499</v>
      </c>
      <c r="D18" s="333" t="s">
        <v>66</v>
      </c>
      <c r="E18" s="335">
        <f t="shared" si="7"/>
        <v>903</v>
      </c>
      <c r="F18" s="336">
        <f t="shared" si="8"/>
        <v>0</v>
      </c>
      <c r="G18" s="319">
        <v>0</v>
      </c>
      <c r="H18" s="319">
        <v>0</v>
      </c>
      <c r="I18" s="336">
        <f t="shared" si="9"/>
        <v>484</v>
      </c>
      <c r="J18" s="319">
        <v>0</v>
      </c>
      <c r="K18" s="319">
        <v>484</v>
      </c>
      <c r="L18" s="336">
        <f t="shared" si="10"/>
        <v>419</v>
      </c>
      <c r="M18" s="319">
        <v>419</v>
      </c>
      <c r="N18" s="319">
        <v>0</v>
      </c>
      <c r="O18" s="336">
        <f t="shared" si="11"/>
        <v>0</v>
      </c>
      <c r="P18" s="319">
        <v>0</v>
      </c>
      <c r="Q18" s="319">
        <v>0</v>
      </c>
      <c r="R18" s="336">
        <f t="shared" ref="R18:R27" si="12">S18+T18+U18+V18+W18+X18</f>
        <v>0</v>
      </c>
      <c r="S18" s="319">
        <v>0</v>
      </c>
      <c r="T18" s="319">
        <v>0</v>
      </c>
      <c r="U18" s="315">
        <v>0</v>
      </c>
      <c r="V18" s="315">
        <v>0</v>
      </c>
      <c r="W18" s="315">
        <v>0</v>
      </c>
      <c r="X18" s="315">
        <v>0</v>
      </c>
      <c r="Y18" s="336">
        <f t="shared" ref="Y18:Y27" si="13">Z18+AA18+AB18+AC18</f>
        <v>0</v>
      </c>
      <c r="Z18" s="315">
        <v>0</v>
      </c>
      <c r="AA18" s="315">
        <v>0</v>
      </c>
      <c r="AB18" s="315">
        <v>0</v>
      </c>
      <c r="AC18" s="315">
        <v>0</v>
      </c>
    </row>
    <row r="19" spans="1:31" x14ac:dyDescent="0.2">
      <c r="A19" s="333" t="s">
        <v>89</v>
      </c>
      <c r="B19" s="333" t="s">
        <v>98</v>
      </c>
      <c r="C19" s="334">
        <v>50082825</v>
      </c>
      <c r="D19" s="333" t="s">
        <v>78</v>
      </c>
      <c r="E19" s="335">
        <f t="shared" si="7"/>
        <v>702</v>
      </c>
      <c r="F19" s="336">
        <f t="shared" si="8"/>
        <v>0</v>
      </c>
      <c r="G19" s="319">
        <v>0</v>
      </c>
      <c r="H19" s="319">
        <v>0</v>
      </c>
      <c r="I19" s="336">
        <f t="shared" si="9"/>
        <v>0</v>
      </c>
      <c r="J19" s="319">
        <v>0</v>
      </c>
      <c r="K19" s="319">
        <v>0</v>
      </c>
      <c r="L19" s="336">
        <f t="shared" si="10"/>
        <v>702</v>
      </c>
      <c r="M19" s="319">
        <v>702</v>
      </c>
      <c r="N19" s="319">
        <v>0</v>
      </c>
      <c r="O19" s="336">
        <f t="shared" si="11"/>
        <v>0</v>
      </c>
      <c r="P19" s="319">
        <v>0</v>
      </c>
      <c r="Q19" s="319">
        <v>0</v>
      </c>
      <c r="R19" s="336">
        <f t="shared" si="12"/>
        <v>0</v>
      </c>
      <c r="S19" s="319">
        <v>0</v>
      </c>
      <c r="T19" s="319">
        <v>0</v>
      </c>
      <c r="U19" s="315">
        <v>0</v>
      </c>
      <c r="V19" s="315">
        <v>0</v>
      </c>
      <c r="W19" s="315">
        <v>0</v>
      </c>
      <c r="X19" s="315">
        <v>0</v>
      </c>
      <c r="Y19" s="336">
        <f t="shared" si="13"/>
        <v>0</v>
      </c>
      <c r="Z19" s="315">
        <v>0</v>
      </c>
      <c r="AA19" s="315">
        <v>0</v>
      </c>
      <c r="AB19" s="315">
        <v>0</v>
      </c>
      <c r="AC19" s="315">
        <v>0</v>
      </c>
    </row>
    <row r="20" spans="1:31" x14ac:dyDescent="0.2">
      <c r="A20" s="333" t="s">
        <v>90</v>
      </c>
      <c r="B20" s="333" t="s">
        <v>98</v>
      </c>
      <c r="C20" s="334">
        <v>50082833</v>
      </c>
      <c r="D20" s="333" t="s">
        <v>79</v>
      </c>
      <c r="E20" s="335">
        <f t="shared" si="7"/>
        <v>390</v>
      </c>
      <c r="F20" s="336">
        <f t="shared" si="8"/>
        <v>0</v>
      </c>
      <c r="G20" s="319">
        <v>0</v>
      </c>
      <c r="H20" s="319">
        <v>0</v>
      </c>
      <c r="I20" s="336">
        <f t="shared" si="9"/>
        <v>0</v>
      </c>
      <c r="J20" s="319">
        <v>0</v>
      </c>
      <c r="K20" s="319">
        <v>0</v>
      </c>
      <c r="L20" s="336">
        <f t="shared" si="10"/>
        <v>0</v>
      </c>
      <c r="M20" s="319">
        <v>0</v>
      </c>
      <c r="N20" s="319">
        <v>0</v>
      </c>
      <c r="O20" s="336">
        <f t="shared" si="11"/>
        <v>0</v>
      </c>
      <c r="P20" s="319">
        <v>0</v>
      </c>
      <c r="Q20" s="319">
        <v>0</v>
      </c>
      <c r="R20" s="336">
        <f t="shared" si="12"/>
        <v>0</v>
      </c>
      <c r="S20" s="319">
        <v>0</v>
      </c>
      <c r="T20" s="319">
        <v>0</v>
      </c>
      <c r="U20" s="315">
        <v>0</v>
      </c>
      <c r="V20" s="315">
        <v>0</v>
      </c>
      <c r="W20" s="315">
        <v>0</v>
      </c>
      <c r="X20" s="315">
        <v>0</v>
      </c>
      <c r="Y20" s="336">
        <f t="shared" si="13"/>
        <v>390</v>
      </c>
      <c r="Z20" s="315">
        <v>0</v>
      </c>
      <c r="AA20" s="315">
        <v>0</v>
      </c>
      <c r="AB20" s="315">
        <v>0</v>
      </c>
      <c r="AC20" s="315">
        <v>390</v>
      </c>
    </row>
    <row r="21" spans="1:31" x14ac:dyDescent="0.2">
      <c r="A21" s="333" t="s">
        <v>91</v>
      </c>
      <c r="B21" s="333" t="s">
        <v>98</v>
      </c>
      <c r="C21" s="334">
        <v>50082841</v>
      </c>
      <c r="D21" s="333" t="s">
        <v>80</v>
      </c>
      <c r="E21" s="335">
        <f t="shared" si="7"/>
        <v>379</v>
      </c>
      <c r="F21" s="336">
        <f t="shared" si="8"/>
        <v>0</v>
      </c>
      <c r="G21" s="319">
        <v>0</v>
      </c>
      <c r="H21" s="319">
        <v>0</v>
      </c>
      <c r="I21" s="336">
        <f t="shared" si="9"/>
        <v>0</v>
      </c>
      <c r="J21" s="319">
        <v>0</v>
      </c>
      <c r="K21" s="319">
        <v>0</v>
      </c>
      <c r="L21" s="336">
        <f t="shared" si="10"/>
        <v>0</v>
      </c>
      <c r="M21" s="319">
        <v>0</v>
      </c>
      <c r="N21" s="319">
        <v>0</v>
      </c>
      <c r="O21" s="336">
        <f t="shared" si="11"/>
        <v>0</v>
      </c>
      <c r="P21" s="319">
        <v>0</v>
      </c>
      <c r="Q21" s="319">
        <v>0</v>
      </c>
      <c r="R21" s="336">
        <f t="shared" si="12"/>
        <v>0</v>
      </c>
      <c r="S21" s="319">
        <v>0</v>
      </c>
      <c r="T21" s="319">
        <v>0</v>
      </c>
      <c r="U21" s="315">
        <v>0</v>
      </c>
      <c r="V21" s="315">
        <v>0</v>
      </c>
      <c r="W21" s="315">
        <v>0</v>
      </c>
      <c r="X21" s="315">
        <v>0</v>
      </c>
      <c r="Y21" s="336">
        <f t="shared" si="13"/>
        <v>379</v>
      </c>
      <c r="Z21" s="315">
        <v>0</v>
      </c>
      <c r="AA21" s="315">
        <v>3</v>
      </c>
      <c r="AB21" s="315">
        <v>0</v>
      </c>
      <c r="AC21" s="315">
        <v>376</v>
      </c>
    </row>
    <row r="22" spans="1:31" x14ac:dyDescent="0.2">
      <c r="A22" s="333" t="s">
        <v>92</v>
      </c>
      <c r="B22" s="333" t="s">
        <v>98</v>
      </c>
      <c r="C22" s="334">
        <v>50033115</v>
      </c>
      <c r="D22" s="333" t="s">
        <v>86</v>
      </c>
      <c r="E22" s="335">
        <f t="shared" si="7"/>
        <v>500</v>
      </c>
      <c r="F22" s="336">
        <f t="shared" si="8"/>
        <v>0</v>
      </c>
      <c r="G22" s="319">
        <v>0</v>
      </c>
      <c r="H22" s="319">
        <v>0</v>
      </c>
      <c r="I22" s="336">
        <f t="shared" si="9"/>
        <v>0</v>
      </c>
      <c r="J22" s="319">
        <v>0</v>
      </c>
      <c r="K22" s="319">
        <v>0</v>
      </c>
      <c r="L22" s="336">
        <f t="shared" si="10"/>
        <v>0</v>
      </c>
      <c r="M22" s="319">
        <v>0</v>
      </c>
      <c r="N22" s="319">
        <v>0</v>
      </c>
      <c r="O22" s="336">
        <f t="shared" si="11"/>
        <v>0</v>
      </c>
      <c r="P22" s="319">
        <v>0</v>
      </c>
      <c r="Q22" s="319">
        <v>0</v>
      </c>
      <c r="R22" s="336">
        <f t="shared" si="12"/>
        <v>108</v>
      </c>
      <c r="S22" s="319">
        <v>0</v>
      </c>
      <c r="T22" s="319">
        <v>0</v>
      </c>
      <c r="U22" s="315">
        <v>0</v>
      </c>
      <c r="V22" s="315">
        <v>0</v>
      </c>
      <c r="W22" s="315">
        <v>0</v>
      </c>
      <c r="X22" s="315">
        <v>108</v>
      </c>
      <c r="Y22" s="336">
        <f t="shared" si="13"/>
        <v>392</v>
      </c>
      <c r="Z22" s="315">
        <v>0</v>
      </c>
      <c r="AA22" s="315">
        <v>0</v>
      </c>
      <c r="AB22" s="315">
        <v>0</v>
      </c>
      <c r="AC22" s="315">
        <v>392</v>
      </c>
    </row>
    <row r="23" spans="1:31" x14ac:dyDescent="0.2">
      <c r="A23" s="333" t="s">
        <v>93</v>
      </c>
      <c r="B23" s="333" t="s">
        <v>98</v>
      </c>
      <c r="C23" s="334">
        <v>50033182</v>
      </c>
      <c r="D23" s="333" t="s">
        <v>106</v>
      </c>
      <c r="E23" s="335">
        <f t="shared" si="7"/>
        <v>238</v>
      </c>
      <c r="F23" s="336">
        <f t="shared" si="8"/>
        <v>0</v>
      </c>
      <c r="G23" s="319">
        <v>0</v>
      </c>
      <c r="H23" s="319">
        <v>0</v>
      </c>
      <c r="I23" s="336">
        <f t="shared" si="9"/>
        <v>0</v>
      </c>
      <c r="J23" s="319">
        <v>0</v>
      </c>
      <c r="K23" s="319">
        <v>0</v>
      </c>
      <c r="L23" s="336">
        <f t="shared" si="10"/>
        <v>0</v>
      </c>
      <c r="M23" s="319">
        <v>0</v>
      </c>
      <c r="N23" s="319">
        <v>0</v>
      </c>
      <c r="O23" s="336">
        <f t="shared" si="11"/>
        <v>0</v>
      </c>
      <c r="P23" s="319">
        <v>0</v>
      </c>
      <c r="Q23" s="319">
        <v>0</v>
      </c>
      <c r="R23" s="336">
        <f t="shared" si="12"/>
        <v>44</v>
      </c>
      <c r="S23" s="319">
        <v>0</v>
      </c>
      <c r="T23" s="319">
        <v>0</v>
      </c>
      <c r="U23" s="315">
        <v>0</v>
      </c>
      <c r="V23" s="315">
        <v>0</v>
      </c>
      <c r="W23" s="315">
        <v>0</v>
      </c>
      <c r="X23" s="315">
        <v>44</v>
      </c>
      <c r="Y23" s="336">
        <f t="shared" si="13"/>
        <v>194</v>
      </c>
      <c r="Z23" s="315">
        <v>0</v>
      </c>
      <c r="AA23" s="315">
        <v>0</v>
      </c>
      <c r="AB23" s="315">
        <v>0</v>
      </c>
      <c r="AC23" s="315">
        <v>194</v>
      </c>
    </row>
    <row r="24" spans="1:31" x14ac:dyDescent="0.2">
      <c r="A24" s="333" t="s">
        <v>94</v>
      </c>
      <c r="B24" s="333" t="s">
        <v>98</v>
      </c>
      <c r="C24" s="334">
        <v>50033212</v>
      </c>
      <c r="D24" s="333" t="s">
        <v>107</v>
      </c>
      <c r="E24" s="335">
        <f t="shared" si="7"/>
        <v>384</v>
      </c>
      <c r="F24" s="336">
        <f t="shared" si="8"/>
        <v>0</v>
      </c>
      <c r="G24" s="319">
        <v>0</v>
      </c>
      <c r="H24" s="319">
        <v>0</v>
      </c>
      <c r="I24" s="336">
        <f t="shared" si="9"/>
        <v>0</v>
      </c>
      <c r="J24" s="319">
        <v>0</v>
      </c>
      <c r="K24" s="319">
        <v>0</v>
      </c>
      <c r="L24" s="336">
        <f t="shared" si="10"/>
        <v>0</v>
      </c>
      <c r="M24" s="319">
        <v>0</v>
      </c>
      <c r="N24" s="319">
        <v>0</v>
      </c>
      <c r="O24" s="336">
        <f t="shared" si="11"/>
        <v>0</v>
      </c>
      <c r="P24" s="319">
        <v>0</v>
      </c>
      <c r="Q24" s="319">
        <v>0</v>
      </c>
      <c r="R24" s="336">
        <f t="shared" si="12"/>
        <v>0</v>
      </c>
      <c r="S24" s="319">
        <v>0</v>
      </c>
      <c r="T24" s="319">
        <v>0</v>
      </c>
      <c r="U24" s="319">
        <v>0</v>
      </c>
      <c r="V24" s="319">
        <v>0</v>
      </c>
      <c r="W24" s="319">
        <v>0</v>
      </c>
      <c r="X24" s="319">
        <v>0</v>
      </c>
      <c r="Y24" s="336">
        <f t="shared" si="13"/>
        <v>384</v>
      </c>
      <c r="Z24" s="319">
        <v>0</v>
      </c>
      <c r="AA24" s="319">
        <v>3</v>
      </c>
      <c r="AB24" s="319">
        <v>0</v>
      </c>
      <c r="AC24" s="319">
        <v>381</v>
      </c>
    </row>
    <row r="25" spans="1:31" x14ac:dyDescent="0.2">
      <c r="A25" s="333" t="s">
        <v>95</v>
      </c>
      <c r="B25" s="333" t="s">
        <v>102</v>
      </c>
      <c r="C25" s="334">
        <v>50072900</v>
      </c>
      <c r="D25" s="333" t="s">
        <v>81</v>
      </c>
      <c r="E25" s="335">
        <f t="shared" si="7"/>
        <v>341</v>
      </c>
      <c r="F25" s="336">
        <f t="shared" si="8"/>
        <v>0</v>
      </c>
      <c r="G25" s="319">
        <v>0</v>
      </c>
      <c r="H25" s="319">
        <v>0</v>
      </c>
      <c r="I25" s="336">
        <f t="shared" si="9"/>
        <v>0</v>
      </c>
      <c r="J25" s="319">
        <v>0</v>
      </c>
      <c r="K25" s="319">
        <v>0</v>
      </c>
      <c r="L25" s="336">
        <f t="shared" si="10"/>
        <v>0</v>
      </c>
      <c r="M25" s="319">
        <v>0</v>
      </c>
      <c r="N25" s="319">
        <v>0</v>
      </c>
      <c r="O25" s="336">
        <f t="shared" si="11"/>
        <v>0</v>
      </c>
      <c r="P25" s="319">
        <v>0</v>
      </c>
      <c r="Q25" s="319">
        <v>0</v>
      </c>
      <c r="R25" s="336">
        <f t="shared" si="12"/>
        <v>0</v>
      </c>
      <c r="S25" s="319">
        <v>0</v>
      </c>
      <c r="T25" s="319">
        <v>0</v>
      </c>
      <c r="U25" s="315">
        <v>0</v>
      </c>
      <c r="V25" s="315">
        <v>0</v>
      </c>
      <c r="W25" s="315">
        <v>0</v>
      </c>
      <c r="X25" s="315">
        <v>0</v>
      </c>
      <c r="Y25" s="336">
        <f t="shared" si="13"/>
        <v>341</v>
      </c>
      <c r="Z25" s="315">
        <v>0</v>
      </c>
      <c r="AA25" s="315">
        <v>46</v>
      </c>
      <c r="AB25" s="315">
        <v>0</v>
      </c>
      <c r="AC25" s="315">
        <v>295</v>
      </c>
    </row>
    <row r="26" spans="1:31" x14ac:dyDescent="0.2">
      <c r="A26" s="333" t="s">
        <v>96</v>
      </c>
      <c r="B26" s="333" t="s">
        <v>102</v>
      </c>
      <c r="C26" s="334">
        <v>50082850</v>
      </c>
      <c r="D26" s="333" t="s">
        <v>82</v>
      </c>
      <c r="E26" s="335">
        <f t="shared" si="7"/>
        <v>669</v>
      </c>
      <c r="F26" s="336">
        <f t="shared" si="8"/>
        <v>0</v>
      </c>
      <c r="G26" s="319">
        <v>0</v>
      </c>
      <c r="H26" s="319">
        <v>0</v>
      </c>
      <c r="I26" s="336">
        <f t="shared" si="9"/>
        <v>0</v>
      </c>
      <c r="J26" s="319">
        <v>0</v>
      </c>
      <c r="K26" s="319">
        <v>0</v>
      </c>
      <c r="L26" s="336">
        <f t="shared" si="10"/>
        <v>0</v>
      </c>
      <c r="M26" s="319">
        <v>0</v>
      </c>
      <c r="N26" s="319">
        <v>0</v>
      </c>
      <c r="O26" s="336">
        <f t="shared" si="11"/>
        <v>0</v>
      </c>
      <c r="P26" s="319">
        <v>0</v>
      </c>
      <c r="Q26" s="319">
        <v>0</v>
      </c>
      <c r="R26" s="336">
        <f t="shared" si="12"/>
        <v>0</v>
      </c>
      <c r="S26" s="319">
        <v>0</v>
      </c>
      <c r="T26" s="319">
        <v>0</v>
      </c>
      <c r="U26" s="315">
        <v>0</v>
      </c>
      <c r="V26" s="315">
        <v>0</v>
      </c>
      <c r="W26" s="315">
        <v>0</v>
      </c>
      <c r="X26" s="315">
        <v>0</v>
      </c>
      <c r="Y26" s="336">
        <f t="shared" si="13"/>
        <v>669</v>
      </c>
      <c r="Z26" s="315">
        <v>0</v>
      </c>
      <c r="AA26" s="315">
        <v>167</v>
      </c>
      <c r="AB26" s="315">
        <v>0</v>
      </c>
      <c r="AC26" s="315">
        <v>502</v>
      </c>
    </row>
    <row r="27" spans="1:31" x14ac:dyDescent="0.2">
      <c r="A27" s="333" t="s">
        <v>97</v>
      </c>
      <c r="B27" s="333" t="s">
        <v>98</v>
      </c>
      <c r="C27" s="334">
        <v>50082868</v>
      </c>
      <c r="D27" s="333" t="s">
        <v>83</v>
      </c>
      <c r="E27" s="335">
        <f t="shared" si="7"/>
        <v>470</v>
      </c>
      <c r="F27" s="336">
        <f t="shared" si="8"/>
        <v>0</v>
      </c>
      <c r="G27" s="319">
        <v>0</v>
      </c>
      <c r="H27" s="319">
        <v>0</v>
      </c>
      <c r="I27" s="336">
        <f t="shared" si="9"/>
        <v>0</v>
      </c>
      <c r="J27" s="319">
        <v>0</v>
      </c>
      <c r="K27" s="319">
        <v>0</v>
      </c>
      <c r="L27" s="336">
        <f t="shared" si="10"/>
        <v>0</v>
      </c>
      <c r="M27" s="319">
        <v>0</v>
      </c>
      <c r="N27" s="319">
        <v>0</v>
      </c>
      <c r="O27" s="336">
        <f t="shared" si="11"/>
        <v>0</v>
      </c>
      <c r="P27" s="319">
        <v>0</v>
      </c>
      <c r="Q27" s="319">
        <v>0</v>
      </c>
      <c r="R27" s="336">
        <f t="shared" si="12"/>
        <v>0</v>
      </c>
      <c r="S27" s="319">
        <v>0</v>
      </c>
      <c r="T27" s="319">
        <v>0</v>
      </c>
      <c r="U27" s="315">
        <v>0</v>
      </c>
      <c r="V27" s="315">
        <v>0</v>
      </c>
      <c r="W27" s="315">
        <v>0</v>
      </c>
      <c r="X27" s="315">
        <v>0</v>
      </c>
      <c r="Y27" s="336">
        <f t="shared" si="13"/>
        <v>470</v>
      </c>
      <c r="Z27" s="315">
        <v>0</v>
      </c>
      <c r="AA27" s="315">
        <v>20</v>
      </c>
      <c r="AB27" s="315">
        <v>0</v>
      </c>
      <c r="AC27" s="315">
        <v>450</v>
      </c>
    </row>
    <row r="28" spans="1:31" x14ac:dyDescent="0.2">
      <c r="AD28" s="329"/>
      <c r="AE28" s="329"/>
    </row>
    <row r="29" spans="1:31" x14ac:dyDescent="0.2">
      <c r="A29" s="330" t="s">
        <v>120</v>
      </c>
    </row>
    <row r="30" spans="1:31" x14ac:dyDescent="0.2">
      <c r="A30" s="331" t="s">
        <v>121</v>
      </c>
    </row>
    <row r="31" spans="1:31" x14ac:dyDescent="0.2">
      <c r="A31" s="330" t="s">
        <v>124</v>
      </c>
    </row>
  </sheetData>
  <sheetProtection algorithmName="SHA-512" hashValue="CEa+jzYyzh4jbZqc+n+vNriUoZTjetcglZmZcQ83/4j3XYPl3x1rihMTuN791rvP6nM6kzTEcH0wDZbJsH/NKA==" saltValue="0oFun/CBHISw2YvXHXfxow==" spinCount="100000" sheet="1" objects="1" scenarios="1"/>
  <mergeCells count="20">
    <mergeCell ref="A7:AH7"/>
    <mergeCell ref="A1:AH1"/>
    <mergeCell ref="A2:AH2"/>
    <mergeCell ref="A3:AH3"/>
    <mergeCell ref="A4:AH4"/>
    <mergeCell ref="A5:AH5"/>
    <mergeCell ref="O11:Q12"/>
    <mergeCell ref="R11:X12"/>
    <mergeCell ref="Y11:AC12"/>
    <mergeCell ref="A14:A16"/>
    <mergeCell ref="A8:AH8"/>
    <mergeCell ref="A9:AH9"/>
    <mergeCell ref="A11:A13"/>
    <mergeCell ref="B11:B13"/>
    <mergeCell ref="C11:C13"/>
    <mergeCell ref="D11:D13"/>
    <mergeCell ref="E11:E13"/>
    <mergeCell ref="F11:H12"/>
    <mergeCell ref="I11:K12"/>
    <mergeCell ref="L11:N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HW44"/>
  <sheetViews>
    <sheetView zoomScaleNormal="100" zoomScaleSheetLayoutView="85" workbookViewId="0">
      <selection sqref="A1:Y1"/>
    </sheetView>
  </sheetViews>
  <sheetFormatPr defaultRowHeight="15" customHeight="1" x14ac:dyDescent="0.2"/>
  <cols>
    <col min="1" max="1" width="24.28515625" style="10" customWidth="1"/>
    <col min="2" max="2" width="9.7109375" style="24" customWidth="1"/>
    <col min="3" max="3" width="10.7109375" style="24" customWidth="1"/>
    <col min="4" max="4" width="55.7109375" style="10" customWidth="1"/>
    <col min="5" max="6" width="11.7109375" style="13" customWidth="1"/>
    <col min="7" max="16" width="11.7109375" style="14" customWidth="1"/>
    <col min="17" max="17" width="13.7109375" style="14" customWidth="1"/>
    <col min="18" max="19" width="11.7109375" style="14" customWidth="1"/>
    <col min="20" max="23" width="11.7109375" style="15" customWidth="1"/>
    <col min="24" max="25" width="11.7109375" style="14" customWidth="1"/>
    <col min="26" max="16384" width="9.140625" style="10"/>
  </cols>
  <sheetData>
    <row r="1" spans="1:231" s="3" customFormat="1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</row>
    <row r="2" spans="1:231" s="3" customFormat="1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</row>
    <row r="3" spans="1:231" s="3" customFormat="1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</row>
    <row r="4" spans="1:231" s="3" customFormat="1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</row>
    <row r="5" spans="1:231" s="3" customFormat="1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</row>
    <row r="8" spans="1:231" s="8" customFormat="1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</row>
    <row r="9" spans="1:231" s="8" customFormat="1" ht="15" customHeight="1" x14ac:dyDescent="0.2">
      <c r="A9" s="432" t="s">
        <v>27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33" t="s">
        <v>14</v>
      </c>
      <c r="F11" s="420" t="s">
        <v>24</v>
      </c>
      <c r="G11" s="421"/>
      <c r="H11" s="422"/>
      <c r="I11" s="409" t="s">
        <v>25</v>
      </c>
      <c r="J11" s="410"/>
      <c r="K11" s="413"/>
      <c r="L11" s="441" t="s">
        <v>15</v>
      </c>
      <c r="M11" s="442"/>
      <c r="N11" s="442"/>
      <c r="O11" s="442"/>
      <c r="P11" s="403" t="s">
        <v>16</v>
      </c>
      <c r="Q11" s="404"/>
      <c r="R11" s="405"/>
      <c r="S11" s="409" t="s">
        <v>32</v>
      </c>
      <c r="T11" s="410"/>
      <c r="U11" s="410"/>
      <c r="V11" s="413"/>
      <c r="W11" s="409" t="s">
        <v>26</v>
      </c>
      <c r="X11" s="410"/>
      <c r="Y11" s="41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93"/>
      <c r="B12" s="393"/>
      <c r="C12" s="395"/>
      <c r="D12" s="393"/>
      <c r="E12" s="434"/>
      <c r="F12" s="423"/>
      <c r="G12" s="424"/>
      <c r="H12" s="425"/>
      <c r="I12" s="411"/>
      <c r="J12" s="412"/>
      <c r="K12" s="436"/>
      <c r="L12" s="443"/>
      <c r="M12" s="444"/>
      <c r="N12" s="444"/>
      <c r="O12" s="444"/>
      <c r="P12" s="406"/>
      <c r="Q12" s="407"/>
      <c r="R12" s="408"/>
      <c r="S12" s="411"/>
      <c r="T12" s="412"/>
      <c r="U12" s="412"/>
      <c r="V12" s="436"/>
      <c r="W12" s="414"/>
      <c r="X12" s="415"/>
      <c r="Y12" s="416"/>
    </row>
    <row r="13" spans="1:231" s="17" customFormat="1" ht="30" customHeight="1" thickBot="1" x14ac:dyDescent="0.25">
      <c r="A13" s="393"/>
      <c r="B13" s="393"/>
      <c r="C13" s="396"/>
      <c r="D13" s="393"/>
      <c r="E13" s="435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2" t="s">
        <v>39</v>
      </c>
      <c r="O13" s="29" t="s">
        <v>22</v>
      </c>
      <c r="P13" s="21" t="s">
        <v>29</v>
      </c>
      <c r="Q13" s="22" t="s">
        <v>28</v>
      </c>
      <c r="R13" s="29" t="s">
        <v>23</v>
      </c>
      <c r="S13" s="21" t="s">
        <v>29</v>
      </c>
      <c r="T13" s="22" t="s">
        <v>25</v>
      </c>
      <c r="U13" s="22" t="s">
        <v>15</v>
      </c>
      <c r="V13" s="29" t="s">
        <v>19</v>
      </c>
      <c r="W13" s="21" t="s">
        <v>29</v>
      </c>
      <c r="X13" s="22" t="s">
        <v>20</v>
      </c>
      <c r="Y13" s="23" t="s">
        <v>21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</row>
    <row r="14" spans="1:231" s="16" customFormat="1" ht="15" customHeight="1" x14ac:dyDescent="0.2">
      <c r="A14" s="445" t="s">
        <v>36</v>
      </c>
      <c r="B14" s="36" t="s">
        <v>37</v>
      </c>
      <c r="C14" s="47"/>
      <c r="D14" s="113"/>
      <c r="E14" s="80">
        <f>SUM(E15:E16)</f>
        <v>1378</v>
      </c>
      <c r="F14" s="44">
        <f t="shared" ref="F14:Y14" si="0">SUM(F15:F16)</f>
        <v>0</v>
      </c>
      <c r="G14" s="31">
        <f t="shared" si="0"/>
        <v>0</v>
      </c>
      <c r="H14" s="32">
        <f t="shared" si="0"/>
        <v>0</v>
      </c>
      <c r="I14" s="38">
        <f t="shared" si="0"/>
        <v>703</v>
      </c>
      <c r="J14" s="31">
        <f t="shared" si="0"/>
        <v>0</v>
      </c>
      <c r="K14" s="41">
        <f t="shared" si="0"/>
        <v>703</v>
      </c>
      <c r="L14" s="44">
        <f t="shared" si="0"/>
        <v>645</v>
      </c>
      <c r="M14" s="31">
        <f t="shared" si="0"/>
        <v>552</v>
      </c>
      <c r="N14" s="31">
        <f t="shared" si="0"/>
        <v>93</v>
      </c>
      <c r="O14" s="32">
        <f t="shared" si="0"/>
        <v>0</v>
      </c>
      <c r="P14" s="38">
        <f t="shared" si="0"/>
        <v>0</v>
      </c>
      <c r="Q14" s="31">
        <f t="shared" si="0"/>
        <v>0</v>
      </c>
      <c r="R14" s="41">
        <f t="shared" si="0"/>
        <v>0</v>
      </c>
      <c r="S14" s="44">
        <f t="shared" si="0"/>
        <v>30</v>
      </c>
      <c r="T14" s="31">
        <f t="shared" si="0"/>
        <v>0</v>
      </c>
      <c r="U14" s="31">
        <f t="shared" si="0"/>
        <v>0</v>
      </c>
      <c r="V14" s="32">
        <f t="shared" si="0"/>
        <v>30</v>
      </c>
      <c r="W14" s="38">
        <f t="shared" si="0"/>
        <v>0</v>
      </c>
      <c r="X14" s="31">
        <f t="shared" si="0"/>
        <v>0</v>
      </c>
      <c r="Y14" s="32">
        <f t="shared" si="0"/>
        <v>0</v>
      </c>
    </row>
    <row r="15" spans="1:231" s="16" customFormat="1" ht="15" customHeight="1" x14ac:dyDescent="0.2">
      <c r="A15" s="446"/>
      <c r="B15" s="37" t="s">
        <v>0</v>
      </c>
      <c r="C15" s="48"/>
      <c r="D15" s="114"/>
      <c r="E15" s="81">
        <f>SUM(E17)</f>
        <v>1255</v>
      </c>
      <c r="F15" s="45">
        <f t="shared" ref="F15:Y15" si="1">SUM(F17)</f>
        <v>0</v>
      </c>
      <c r="G15" s="30">
        <f t="shared" si="1"/>
        <v>0</v>
      </c>
      <c r="H15" s="33">
        <f t="shared" si="1"/>
        <v>0</v>
      </c>
      <c r="I15" s="39">
        <f t="shared" si="1"/>
        <v>703</v>
      </c>
      <c r="J15" s="30">
        <f t="shared" si="1"/>
        <v>0</v>
      </c>
      <c r="K15" s="42">
        <f t="shared" si="1"/>
        <v>703</v>
      </c>
      <c r="L15" s="45">
        <f t="shared" si="1"/>
        <v>552</v>
      </c>
      <c r="M15" s="30">
        <f t="shared" si="1"/>
        <v>552</v>
      </c>
      <c r="N15" s="30">
        <f t="shared" si="1"/>
        <v>0</v>
      </c>
      <c r="O15" s="33">
        <f t="shared" si="1"/>
        <v>0</v>
      </c>
      <c r="P15" s="39">
        <f t="shared" si="1"/>
        <v>0</v>
      </c>
      <c r="Q15" s="30">
        <f t="shared" si="1"/>
        <v>0</v>
      </c>
      <c r="R15" s="42">
        <f t="shared" si="1"/>
        <v>0</v>
      </c>
      <c r="S15" s="45">
        <f t="shared" si="1"/>
        <v>0</v>
      </c>
      <c r="T15" s="30">
        <f t="shared" si="1"/>
        <v>0</v>
      </c>
      <c r="U15" s="30">
        <f t="shared" si="1"/>
        <v>0</v>
      </c>
      <c r="V15" s="33">
        <f t="shared" si="1"/>
        <v>0</v>
      </c>
      <c r="W15" s="39">
        <f t="shared" si="1"/>
        <v>0</v>
      </c>
      <c r="X15" s="30">
        <f t="shared" si="1"/>
        <v>0</v>
      </c>
      <c r="Y15" s="33">
        <f t="shared" si="1"/>
        <v>0</v>
      </c>
    </row>
    <row r="16" spans="1:231" s="16" customFormat="1" ht="15" customHeight="1" thickBot="1" x14ac:dyDescent="0.25">
      <c r="A16" s="447"/>
      <c r="B16" s="123" t="s">
        <v>1</v>
      </c>
      <c r="C16" s="48"/>
      <c r="D16" s="114"/>
      <c r="E16" s="82">
        <f>SUM(E18)</f>
        <v>123</v>
      </c>
      <c r="F16" s="46">
        <f t="shared" ref="F16:Y16" si="2">SUM(F18)</f>
        <v>0</v>
      </c>
      <c r="G16" s="34">
        <f t="shared" si="2"/>
        <v>0</v>
      </c>
      <c r="H16" s="35">
        <f t="shared" si="2"/>
        <v>0</v>
      </c>
      <c r="I16" s="40">
        <f t="shared" si="2"/>
        <v>0</v>
      </c>
      <c r="J16" s="34">
        <f t="shared" si="2"/>
        <v>0</v>
      </c>
      <c r="K16" s="43">
        <f t="shared" si="2"/>
        <v>0</v>
      </c>
      <c r="L16" s="46">
        <f t="shared" si="2"/>
        <v>93</v>
      </c>
      <c r="M16" s="34">
        <f t="shared" si="2"/>
        <v>0</v>
      </c>
      <c r="N16" s="34">
        <f t="shared" si="2"/>
        <v>93</v>
      </c>
      <c r="O16" s="35">
        <f t="shared" si="2"/>
        <v>0</v>
      </c>
      <c r="P16" s="40">
        <f t="shared" si="2"/>
        <v>0</v>
      </c>
      <c r="Q16" s="34">
        <f t="shared" si="2"/>
        <v>0</v>
      </c>
      <c r="R16" s="43">
        <f t="shared" si="2"/>
        <v>0</v>
      </c>
      <c r="S16" s="46">
        <f t="shared" si="2"/>
        <v>30</v>
      </c>
      <c r="T16" s="34">
        <f t="shared" si="2"/>
        <v>0</v>
      </c>
      <c r="U16" s="34">
        <f t="shared" si="2"/>
        <v>0</v>
      </c>
      <c r="V16" s="35">
        <f t="shared" si="2"/>
        <v>30</v>
      </c>
      <c r="W16" s="40">
        <f t="shared" si="2"/>
        <v>0</v>
      </c>
      <c r="X16" s="34">
        <f t="shared" si="2"/>
        <v>0</v>
      </c>
      <c r="Y16" s="35">
        <f t="shared" si="2"/>
        <v>0</v>
      </c>
    </row>
    <row r="17" spans="1:25" ht="24.95" customHeight="1" x14ac:dyDescent="0.2">
      <c r="A17" s="125" t="s">
        <v>3</v>
      </c>
      <c r="B17" s="85" t="s">
        <v>0</v>
      </c>
      <c r="C17" s="129">
        <v>50005499</v>
      </c>
      <c r="D17" s="138" t="s">
        <v>56</v>
      </c>
      <c r="E17" s="79">
        <f>SUM(F17+I17+L17+P17+S17+W17)</f>
        <v>1255</v>
      </c>
      <c r="F17" s="131">
        <f>SUM(G17:H17)</f>
        <v>0</v>
      </c>
      <c r="G17" s="132">
        <v>0</v>
      </c>
      <c r="H17" s="133">
        <v>0</v>
      </c>
      <c r="I17" s="134">
        <f>SUM(J17:K17)</f>
        <v>703</v>
      </c>
      <c r="J17" s="135">
        <v>0</v>
      </c>
      <c r="K17" s="136">
        <v>703</v>
      </c>
      <c r="L17" s="122">
        <f>SUM(M17:O17)</f>
        <v>552</v>
      </c>
      <c r="M17" s="132">
        <v>552</v>
      </c>
      <c r="N17" s="132">
        <v>0</v>
      </c>
      <c r="O17" s="133">
        <v>0</v>
      </c>
      <c r="P17" s="134">
        <f>SUM(Q17:R17)</f>
        <v>0</v>
      </c>
      <c r="Q17" s="132">
        <v>0</v>
      </c>
      <c r="R17" s="137">
        <v>0</v>
      </c>
      <c r="S17" s="122">
        <f>SUM(T17:V17)</f>
        <v>0</v>
      </c>
      <c r="T17" s="132">
        <v>0</v>
      </c>
      <c r="U17" s="132">
        <v>0</v>
      </c>
      <c r="V17" s="133">
        <v>0</v>
      </c>
      <c r="W17" s="134">
        <f>SUM(X17:Y17)</f>
        <v>0</v>
      </c>
      <c r="X17" s="132">
        <v>0</v>
      </c>
      <c r="Y17" s="137">
        <v>0</v>
      </c>
    </row>
    <row r="18" spans="1:25" ht="24.95" customHeight="1" thickBot="1" x14ac:dyDescent="0.25">
      <c r="A18" s="126" t="s">
        <v>5</v>
      </c>
      <c r="B18" s="86" t="s">
        <v>1</v>
      </c>
      <c r="C18" s="130" t="s">
        <v>57</v>
      </c>
      <c r="D18" s="139" t="s">
        <v>58</v>
      </c>
      <c r="E18" s="70">
        <f>SUM(F18+I18+L18+P18+S18+W18)</f>
        <v>123</v>
      </c>
      <c r="F18" s="127">
        <f>SUM(G18:H18)</f>
        <v>0</v>
      </c>
      <c r="G18" s="11">
        <v>0</v>
      </c>
      <c r="H18" s="18">
        <v>0</v>
      </c>
      <c r="I18" s="19">
        <f>SUM(J18:K18)</f>
        <v>0</v>
      </c>
      <c r="J18" s="124">
        <v>0</v>
      </c>
      <c r="K18" s="128">
        <v>0</v>
      </c>
      <c r="L18" s="20">
        <f>SUM(M18:O18)</f>
        <v>93</v>
      </c>
      <c r="M18" s="11">
        <v>0</v>
      </c>
      <c r="N18" s="11">
        <v>93</v>
      </c>
      <c r="O18" s="18">
        <v>0</v>
      </c>
      <c r="P18" s="19">
        <f>SUM(Q18:R18)</f>
        <v>0</v>
      </c>
      <c r="Q18" s="11">
        <v>0</v>
      </c>
      <c r="R18" s="12">
        <v>0</v>
      </c>
      <c r="S18" s="20">
        <f>SUM(T18:V18)</f>
        <v>30</v>
      </c>
      <c r="T18" s="11">
        <v>0</v>
      </c>
      <c r="U18" s="11">
        <v>0</v>
      </c>
      <c r="V18" s="18">
        <v>30</v>
      </c>
      <c r="W18" s="19">
        <f>SUM(X18:Y18)</f>
        <v>0</v>
      </c>
      <c r="X18" s="11">
        <v>0</v>
      </c>
      <c r="Y18" s="12">
        <v>0</v>
      </c>
    </row>
    <row r="19" spans="1:25" ht="15" customHeight="1" x14ac:dyDescent="0.2">
      <c r="C19" s="25"/>
    </row>
    <row r="20" spans="1:25" ht="15" customHeight="1" x14ac:dyDescent="0.2">
      <c r="A20" s="83" t="s">
        <v>42</v>
      </c>
      <c r="C20" s="25"/>
    </row>
    <row r="21" spans="1:25" ht="15" customHeight="1" x14ac:dyDescent="0.2">
      <c r="A21" s="84" t="s">
        <v>54</v>
      </c>
      <c r="C21" s="25"/>
    </row>
    <row r="22" spans="1:25" ht="15" customHeight="1" x14ac:dyDescent="0.2">
      <c r="A22" s="83" t="s">
        <v>43</v>
      </c>
      <c r="C22" s="25"/>
    </row>
    <row r="23" spans="1:25" ht="15" customHeight="1" x14ac:dyDescent="0.2">
      <c r="A23" s="83"/>
      <c r="C23" s="25"/>
    </row>
    <row r="24" spans="1:25" ht="15" customHeight="1" x14ac:dyDescent="0.2">
      <c r="A24" s="83"/>
      <c r="C24" s="25"/>
    </row>
    <row r="25" spans="1:25" ht="15" customHeight="1" x14ac:dyDescent="0.2">
      <c r="A25" s="83"/>
      <c r="C25" s="25"/>
    </row>
    <row r="26" spans="1:25" ht="15" customHeight="1" x14ac:dyDescent="0.2">
      <c r="A26" s="83"/>
      <c r="C26" s="25"/>
    </row>
    <row r="27" spans="1:25" ht="15" customHeight="1" x14ac:dyDescent="0.2">
      <c r="A27" s="83"/>
      <c r="C27" s="25"/>
    </row>
    <row r="28" spans="1:25" ht="15" customHeight="1" x14ac:dyDescent="0.2">
      <c r="A28" s="83"/>
      <c r="C28" s="25"/>
    </row>
    <row r="29" spans="1:25" ht="15" customHeight="1" x14ac:dyDescent="0.2">
      <c r="A29" s="83"/>
      <c r="C29" s="25"/>
    </row>
    <row r="30" spans="1:25" ht="15" customHeight="1" x14ac:dyDescent="0.2">
      <c r="A30" s="83"/>
      <c r="C30" s="25"/>
    </row>
    <row r="31" spans="1:25" ht="15" customHeight="1" x14ac:dyDescent="0.2">
      <c r="A31" s="83"/>
      <c r="C31" s="25"/>
    </row>
    <row r="32" spans="1:25" ht="15" customHeight="1" x14ac:dyDescent="0.2">
      <c r="A32" s="83"/>
      <c r="C32" s="25"/>
    </row>
    <row r="33" spans="1:3" ht="15" customHeight="1" x14ac:dyDescent="0.2">
      <c r="A33" s="83"/>
      <c r="C33" s="25"/>
    </row>
    <row r="34" spans="1:3" ht="15" customHeight="1" x14ac:dyDescent="0.2">
      <c r="A34" s="83"/>
      <c r="C34" s="25"/>
    </row>
    <row r="35" spans="1:3" ht="15" customHeight="1" x14ac:dyDescent="0.2">
      <c r="A35" s="83"/>
      <c r="C35" s="25"/>
    </row>
    <row r="36" spans="1:3" ht="15" customHeight="1" x14ac:dyDescent="0.2">
      <c r="A36" s="83"/>
      <c r="C36" s="25"/>
    </row>
    <row r="37" spans="1:3" ht="15" customHeight="1" x14ac:dyDescent="0.2">
      <c r="A37" s="83"/>
      <c r="C37" s="25"/>
    </row>
    <row r="38" spans="1:3" ht="15" customHeight="1" x14ac:dyDescent="0.2">
      <c r="A38" s="83"/>
      <c r="C38" s="25"/>
    </row>
    <row r="39" spans="1:3" ht="15" customHeight="1" x14ac:dyDescent="0.2">
      <c r="A39" s="83"/>
      <c r="C39" s="25"/>
    </row>
    <row r="40" spans="1:3" ht="15" customHeight="1" x14ac:dyDescent="0.2">
      <c r="A40" s="83"/>
      <c r="C40" s="25"/>
    </row>
    <row r="41" spans="1:3" ht="15" customHeight="1" x14ac:dyDescent="0.2">
      <c r="A41" s="83"/>
      <c r="C41" s="25"/>
    </row>
    <row r="42" spans="1:3" ht="15" customHeight="1" x14ac:dyDescent="0.2">
      <c r="A42" s="83"/>
      <c r="C42" s="25"/>
    </row>
    <row r="43" spans="1:3" ht="15" customHeight="1" x14ac:dyDescent="0.2">
      <c r="A43" s="83"/>
      <c r="C43" s="25"/>
    </row>
    <row r="44" spans="1:3" ht="15" customHeight="1" x14ac:dyDescent="0.2">
      <c r="A44" s="83"/>
      <c r="C44" s="25"/>
    </row>
  </sheetData>
  <sheetProtection password="8330" sheet="1"/>
  <mergeCells count="20">
    <mergeCell ref="A1:Y1"/>
    <mergeCell ref="A2:Y2"/>
    <mergeCell ref="A3:Y3"/>
    <mergeCell ref="A5:Y5"/>
    <mergeCell ref="A7:Y7"/>
    <mergeCell ref="P11:R12"/>
    <mergeCell ref="A4:Y4"/>
    <mergeCell ref="A8:Y8"/>
    <mergeCell ref="A9:Y9"/>
    <mergeCell ref="A14:A16"/>
    <mergeCell ref="C11:C13"/>
    <mergeCell ref="E11:E13"/>
    <mergeCell ref="S11:V12"/>
    <mergeCell ref="W11:Y12"/>
    <mergeCell ref="D11:D13"/>
    <mergeCell ref="A11:A13"/>
    <mergeCell ref="B11:B13"/>
    <mergeCell ref="F11:H12"/>
    <mergeCell ref="I11:K12"/>
    <mergeCell ref="L11:O12"/>
  </mergeCells>
  <phoneticPr fontId="1" type="noConversion"/>
  <printOptions horizontalCentered="1"/>
  <pageMargins left="0.19685039370078741" right="0" top="0.59055118110236227" bottom="0.59055118110236227" header="0.51181102362204722" footer="0.31496062992125984"/>
  <pageSetup paperSize="9" scale="75" orientation="landscape" r:id="rId1"/>
  <headerFooter alignWithMargins="0">
    <oddFooter>&amp;C&amp;"-,Negrito"Página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H31"/>
  <sheetViews>
    <sheetView zoomScaleNormal="100" workbookViewId="0">
      <selection activeCell="E29" sqref="E29"/>
    </sheetView>
  </sheetViews>
  <sheetFormatPr defaultRowHeight="12.75" x14ac:dyDescent="0.2"/>
  <cols>
    <col min="1" max="1" width="21.7109375" style="270" bestFit="1" customWidth="1"/>
    <col min="2" max="2" width="9.140625" style="270"/>
    <col min="3" max="3" width="11" style="270" customWidth="1"/>
    <col min="4" max="4" width="81.7109375" style="270" customWidth="1"/>
    <col min="5" max="5" width="14.7109375" style="270" customWidth="1"/>
    <col min="6" max="13" width="9.140625" style="270"/>
    <col min="14" max="14" width="10.140625" style="270" customWidth="1"/>
    <col min="15" max="15" width="9.140625" style="270"/>
    <col min="16" max="16" width="15" style="270" customWidth="1"/>
    <col min="17" max="18" width="9.140625" style="270"/>
    <col min="19" max="19" width="11.42578125" style="270" customWidth="1"/>
    <col min="20" max="25" width="9.140625" style="270"/>
    <col min="26" max="26" width="10.140625" style="270" customWidth="1"/>
    <col min="27" max="27" width="9.140625" style="270"/>
    <col min="28" max="29" width="10.42578125" style="270" customWidth="1"/>
    <col min="30" max="30" width="9.140625" style="270"/>
    <col min="31" max="31" width="10.5703125" style="270" customWidth="1"/>
    <col min="32" max="32" width="10.85546875" style="270" customWidth="1"/>
    <col min="33" max="33" width="11.42578125" style="270" customWidth="1"/>
    <col min="34" max="16384" width="9.140625" style="270"/>
  </cols>
  <sheetData>
    <row r="1" spans="1:34" s="265" customFormat="1" ht="15" customHeight="1" x14ac:dyDescent="0.2">
      <c r="A1" s="386" t="s">
        <v>9</v>
      </c>
      <c r="B1" s="386"/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6"/>
      <c r="Q1" s="386"/>
      <c r="R1" s="386"/>
      <c r="S1" s="386"/>
      <c r="T1" s="386"/>
      <c r="U1" s="386"/>
      <c r="V1" s="386"/>
      <c r="W1" s="386"/>
      <c r="X1" s="386"/>
      <c r="Y1" s="386"/>
      <c r="Z1" s="386"/>
      <c r="AA1" s="386"/>
      <c r="AB1" s="386"/>
      <c r="AC1" s="386"/>
      <c r="AD1" s="386"/>
      <c r="AE1" s="386"/>
      <c r="AF1" s="386"/>
      <c r="AG1" s="386"/>
      <c r="AH1" s="386"/>
    </row>
    <row r="2" spans="1:34" s="265" customFormat="1" ht="15" customHeight="1" x14ac:dyDescent="0.2">
      <c r="A2" s="386" t="s">
        <v>10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386"/>
      <c r="W2" s="386"/>
      <c r="X2" s="386"/>
      <c r="Y2" s="386"/>
      <c r="Z2" s="386"/>
      <c r="AA2" s="386"/>
      <c r="AB2" s="386"/>
      <c r="AC2" s="386"/>
      <c r="AD2" s="386"/>
      <c r="AE2" s="386"/>
      <c r="AF2" s="386"/>
      <c r="AG2" s="386"/>
      <c r="AH2" s="386"/>
    </row>
    <row r="3" spans="1:34" s="265" customFormat="1" ht="15" customHeight="1" x14ac:dyDescent="0.2">
      <c r="A3" s="386" t="s">
        <v>40</v>
      </c>
      <c r="B3" s="386"/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  <c r="AC3" s="386"/>
      <c r="AD3" s="386"/>
      <c r="AE3" s="386"/>
      <c r="AF3" s="386"/>
      <c r="AG3" s="386"/>
      <c r="AH3" s="386"/>
    </row>
    <row r="4" spans="1:34" s="265" customFormat="1" ht="15" customHeight="1" x14ac:dyDescent="0.2">
      <c r="A4" s="386" t="s">
        <v>110</v>
      </c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386"/>
      <c r="X4" s="386"/>
      <c r="Y4" s="386"/>
      <c r="Z4" s="386"/>
      <c r="AA4" s="386"/>
      <c r="AB4" s="386"/>
      <c r="AC4" s="386"/>
      <c r="AD4" s="386"/>
      <c r="AE4" s="386"/>
      <c r="AF4" s="386"/>
      <c r="AG4" s="386"/>
      <c r="AH4" s="386"/>
    </row>
    <row r="5" spans="1:34" s="265" customFormat="1" ht="15" customHeight="1" x14ac:dyDescent="0.2">
      <c r="A5" s="386" t="s">
        <v>111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6"/>
      <c r="AA5" s="386"/>
      <c r="AB5" s="386"/>
      <c r="AC5" s="386"/>
      <c r="AD5" s="386"/>
      <c r="AE5" s="386"/>
      <c r="AF5" s="386"/>
      <c r="AG5" s="386"/>
      <c r="AH5" s="386"/>
    </row>
    <row r="6" spans="1:34" s="265" customFormat="1" ht="15" customHeight="1" x14ac:dyDescent="0.2">
      <c r="A6" s="266"/>
      <c r="B6" s="267"/>
      <c r="C6" s="268"/>
      <c r="D6" s="268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</row>
    <row r="7" spans="1:34" s="265" customFormat="1" ht="15" customHeight="1" x14ac:dyDescent="0.2">
      <c r="A7" s="360" t="s">
        <v>12</v>
      </c>
      <c r="B7" s="360"/>
      <c r="C7" s="360"/>
      <c r="D7" s="360"/>
      <c r="E7" s="360"/>
      <c r="F7" s="360"/>
      <c r="G7" s="360"/>
      <c r="H7" s="360"/>
      <c r="I7" s="360"/>
      <c r="J7" s="360"/>
      <c r="K7" s="360"/>
      <c r="L7" s="360"/>
      <c r="M7" s="360"/>
      <c r="N7" s="360"/>
      <c r="O7" s="360"/>
      <c r="P7" s="360"/>
      <c r="Q7" s="360"/>
      <c r="R7" s="360"/>
      <c r="S7" s="360"/>
      <c r="T7" s="360"/>
      <c r="U7" s="360"/>
      <c r="V7" s="360"/>
      <c r="W7" s="360"/>
      <c r="X7" s="360"/>
      <c r="Y7" s="360"/>
      <c r="Z7" s="360"/>
      <c r="AA7" s="360"/>
      <c r="AB7" s="360"/>
      <c r="AC7" s="360"/>
      <c r="AD7" s="360"/>
      <c r="AE7" s="360"/>
      <c r="AF7" s="360"/>
      <c r="AG7" s="360"/>
      <c r="AH7" s="360"/>
    </row>
    <row r="8" spans="1:34" s="265" customFormat="1" ht="15" customHeight="1" x14ac:dyDescent="0.2">
      <c r="A8" s="360" t="s">
        <v>123</v>
      </c>
      <c r="B8" s="360"/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 s="360"/>
      <c r="Q8" s="360"/>
      <c r="R8" s="360"/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60"/>
      <c r="AD8" s="360"/>
      <c r="AE8" s="360"/>
      <c r="AF8" s="360"/>
      <c r="AG8" s="360"/>
      <c r="AH8" s="360"/>
    </row>
    <row r="9" spans="1:34" s="265" customFormat="1" ht="15" customHeight="1" x14ac:dyDescent="0.2">
      <c r="A9" s="360" t="s">
        <v>112</v>
      </c>
      <c r="B9" s="360"/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 s="360"/>
      <c r="Q9" s="360"/>
      <c r="R9" s="360"/>
      <c r="S9" s="360"/>
      <c r="T9" s="360"/>
      <c r="U9" s="360"/>
      <c r="V9" s="360"/>
      <c r="W9" s="360"/>
      <c r="X9" s="360"/>
      <c r="Y9" s="360"/>
      <c r="Z9" s="360"/>
      <c r="AA9" s="360"/>
      <c r="AB9" s="360"/>
      <c r="AC9" s="360"/>
      <c r="AD9" s="360"/>
      <c r="AE9" s="360"/>
      <c r="AF9" s="360"/>
      <c r="AG9" s="360"/>
      <c r="AH9" s="360"/>
    </row>
    <row r="10" spans="1:34" ht="13.5" thickBot="1" x14ac:dyDescent="0.25"/>
    <row r="11" spans="1:34" ht="12.75" customHeight="1" x14ac:dyDescent="0.2">
      <c r="A11" s="361" t="s">
        <v>34</v>
      </c>
      <c r="B11" s="361" t="s">
        <v>35</v>
      </c>
      <c r="C11" s="363" t="s">
        <v>13</v>
      </c>
      <c r="D11" s="361" t="s">
        <v>33</v>
      </c>
      <c r="E11" s="367" t="s">
        <v>14</v>
      </c>
      <c r="F11" s="370" t="s">
        <v>24</v>
      </c>
      <c r="G11" s="371"/>
      <c r="H11" s="372"/>
      <c r="I11" s="376" t="s">
        <v>25</v>
      </c>
      <c r="J11" s="377"/>
      <c r="K11" s="378"/>
      <c r="L11" s="382" t="s">
        <v>15</v>
      </c>
      <c r="M11" s="383"/>
      <c r="N11" s="383"/>
      <c r="O11" s="345" t="s">
        <v>16</v>
      </c>
      <c r="P11" s="346"/>
      <c r="Q11" s="347"/>
      <c r="R11" s="351" t="s">
        <v>32</v>
      </c>
      <c r="S11" s="352"/>
      <c r="T11" s="352"/>
      <c r="U11" s="352"/>
      <c r="V11" s="352"/>
      <c r="W11" s="352"/>
      <c r="X11" s="353"/>
      <c r="Y11" s="351" t="s">
        <v>26</v>
      </c>
      <c r="Z11" s="352"/>
      <c r="AA11" s="352"/>
      <c r="AB11" s="352"/>
      <c r="AC11" s="353"/>
      <c r="AD11" s="271"/>
      <c r="AE11" s="271"/>
      <c r="AF11" s="271"/>
      <c r="AG11" s="271"/>
      <c r="AH11" s="272"/>
    </row>
    <row r="12" spans="1:34" ht="13.5" thickBot="1" x14ac:dyDescent="0.25">
      <c r="A12" s="362"/>
      <c r="B12" s="362"/>
      <c r="C12" s="364"/>
      <c r="D12" s="362"/>
      <c r="E12" s="368"/>
      <c r="F12" s="373"/>
      <c r="G12" s="374"/>
      <c r="H12" s="375"/>
      <c r="I12" s="379"/>
      <c r="J12" s="380"/>
      <c r="K12" s="381"/>
      <c r="L12" s="384"/>
      <c r="M12" s="385"/>
      <c r="N12" s="385"/>
      <c r="O12" s="348"/>
      <c r="P12" s="349"/>
      <c r="Q12" s="350"/>
      <c r="R12" s="354"/>
      <c r="S12" s="355"/>
      <c r="T12" s="355"/>
      <c r="U12" s="355"/>
      <c r="V12" s="355"/>
      <c r="W12" s="355"/>
      <c r="X12" s="356"/>
      <c r="Y12" s="354"/>
      <c r="Z12" s="355"/>
      <c r="AA12" s="355"/>
      <c r="AB12" s="355"/>
      <c r="AC12" s="356"/>
      <c r="AD12" s="271"/>
      <c r="AE12" s="271"/>
      <c r="AF12" s="271"/>
      <c r="AG12" s="271"/>
      <c r="AH12" s="272"/>
    </row>
    <row r="13" spans="1:34" ht="42" thickBot="1" x14ac:dyDescent="0.25">
      <c r="A13" s="362"/>
      <c r="B13" s="362"/>
      <c r="C13" s="365"/>
      <c r="D13" s="362"/>
      <c r="E13" s="387"/>
      <c r="F13" s="273" t="s">
        <v>29</v>
      </c>
      <c r="G13" s="274" t="s">
        <v>17</v>
      </c>
      <c r="H13" s="275" t="s">
        <v>18</v>
      </c>
      <c r="I13" s="276" t="s">
        <v>29</v>
      </c>
      <c r="J13" s="274" t="s">
        <v>30</v>
      </c>
      <c r="K13" s="277" t="s">
        <v>31</v>
      </c>
      <c r="L13" s="276" t="s">
        <v>29</v>
      </c>
      <c r="M13" s="274" t="s">
        <v>38</v>
      </c>
      <c r="N13" s="275" t="s">
        <v>22</v>
      </c>
      <c r="O13" s="278" t="s">
        <v>29</v>
      </c>
      <c r="P13" s="274" t="s">
        <v>28</v>
      </c>
      <c r="Q13" s="277" t="s">
        <v>23</v>
      </c>
      <c r="R13" s="276" t="s">
        <v>29</v>
      </c>
      <c r="S13" s="274" t="s">
        <v>25</v>
      </c>
      <c r="T13" s="274" t="s">
        <v>15</v>
      </c>
      <c r="U13" s="274" t="s">
        <v>113</v>
      </c>
      <c r="V13" s="274" t="s">
        <v>114</v>
      </c>
      <c r="W13" s="274" t="s">
        <v>115</v>
      </c>
      <c r="X13" s="279" t="s">
        <v>105</v>
      </c>
      <c r="Y13" s="280" t="s">
        <v>29</v>
      </c>
      <c r="Z13" s="274" t="s">
        <v>116</v>
      </c>
      <c r="AA13" s="274" t="s">
        <v>117</v>
      </c>
      <c r="AB13" s="274" t="s">
        <v>118</v>
      </c>
      <c r="AC13" s="275" t="s">
        <v>119</v>
      </c>
    </row>
    <row r="14" spans="1:34" x14ac:dyDescent="0.2">
      <c r="A14" s="357" t="s">
        <v>36</v>
      </c>
      <c r="B14" s="281" t="s">
        <v>37</v>
      </c>
      <c r="C14" s="282"/>
      <c r="D14" s="283"/>
      <c r="E14" s="284">
        <f t="shared" ref="E14:E16" si="0">SUM(F14+I14+L14+O14+R14+Y14)</f>
        <v>4971</v>
      </c>
      <c r="F14" s="285">
        <f t="shared" ref="F14:Q14" si="1">F15+F16</f>
        <v>0</v>
      </c>
      <c r="G14" s="286">
        <f t="shared" si="1"/>
        <v>0</v>
      </c>
      <c r="H14" s="287">
        <f t="shared" si="1"/>
        <v>0</v>
      </c>
      <c r="I14" s="288">
        <f t="shared" si="1"/>
        <v>481</v>
      </c>
      <c r="J14" s="286">
        <f t="shared" si="1"/>
        <v>0</v>
      </c>
      <c r="K14" s="289">
        <f t="shared" si="1"/>
        <v>481</v>
      </c>
      <c r="L14" s="285">
        <f t="shared" si="1"/>
        <v>444</v>
      </c>
      <c r="M14" s="286">
        <f t="shared" si="1"/>
        <v>444</v>
      </c>
      <c r="N14" s="287">
        <f t="shared" si="1"/>
        <v>0</v>
      </c>
      <c r="O14" s="288">
        <f t="shared" si="1"/>
        <v>0</v>
      </c>
      <c r="P14" s="286">
        <f t="shared" si="1"/>
        <v>0</v>
      </c>
      <c r="Q14" s="289">
        <f t="shared" si="1"/>
        <v>0</v>
      </c>
      <c r="R14" s="285">
        <f>SUM(S14:X14)</f>
        <v>92</v>
      </c>
      <c r="S14" s="286">
        <f t="shared" ref="S14:X14" si="2">S15+S16</f>
        <v>0</v>
      </c>
      <c r="T14" s="286">
        <f t="shared" si="2"/>
        <v>0</v>
      </c>
      <c r="U14" s="286">
        <f t="shared" si="2"/>
        <v>0</v>
      </c>
      <c r="V14" s="286">
        <f t="shared" si="2"/>
        <v>0</v>
      </c>
      <c r="W14" s="286">
        <f t="shared" si="2"/>
        <v>0</v>
      </c>
      <c r="X14" s="287">
        <f t="shared" si="2"/>
        <v>92</v>
      </c>
      <c r="Y14" s="285">
        <f>SUM(Z14:AC14)</f>
        <v>3954</v>
      </c>
      <c r="Z14" s="288">
        <f>Z15+Z16</f>
        <v>0</v>
      </c>
      <c r="AA14" s="288">
        <f>AA15+AA16</f>
        <v>233</v>
      </c>
      <c r="AB14" s="288">
        <f>AB15+AB16</f>
        <v>16</v>
      </c>
      <c r="AC14" s="290">
        <f>AC15+AC16</f>
        <v>3705</v>
      </c>
    </row>
    <row r="15" spans="1:34" x14ac:dyDescent="0.2">
      <c r="A15" s="358"/>
      <c r="B15" s="291" t="s">
        <v>0</v>
      </c>
      <c r="C15" s="292"/>
      <c r="D15" s="293"/>
      <c r="E15" s="294">
        <f t="shared" si="0"/>
        <v>4087</v>
      </c>
      <c r="F15" s="295">
        <f>SUM(G15:H15)</f>
        <v>0</v>
      </c>
      <c r="G15" s="296">
        <v>0</v>
      </c>
      <c r="H15" s="297">
        <v>0</v>
      </c>
      <c r="I15" s="298">
        <f>SUM(J15:K15)</f>
        <v>481</v>
      </c>
      <c r="J15" s="296">
        <v>0</v>
      </c>
      <c r="K15" s="296">
        <v>481</v>
      </c>
      <c r="L15" s="295">
        <f>M15+N15</f>
        <v>444</v>
      </c>
      <c r="M15" s="296">
        <v>444</v>
      </c>
      <c r="N15" s="297">
        <v>0</v>
      </c>
      <c r="O15" s="298">
        <f>SUM(P15:Q15)</f>
        <v>0</v>
      </c>
      <c r="P15" s="296">
        <v>0</v>
      </c>
      <c r="Q15" s="299">
        <v>0</v>
      </c>
      <c r="R15" s="295">
        <f>SUM(S15:X15)</f>
        <v>92</v>
      </c>
      <c r="S15" s="296">
        <v>0</v>
      </c>
      <c r="T15" s="296">
        <v>0</v>
      </c>
      <c r="U15" s="296">
        <v>0</v>
      </c>
      <c r="V15" s="296">
        <v>0</v>
      </c>
      <c r="W15" s="296">
        <v>0</v>
      </c>
      <c r="X15" s="297">
        <v>92</v>
      </c>
      <c r="Y15" s="295">
        <f>SUM(Z15:AC15)</f>
        <v>3070</v>
      </c>
      <c r="Z15" s="298">
        <v>0</v>
      </c>
      <c r="AA15" s="298">
        <v>93</v>
      </c>
      <c r="AB15" s="298">
        <v>16</v>
      </c>
      <c r="AC15" s="300">
        <v>2961</v>
      </c>
    </row>
    <row r="16" spans="1:34" ht="13.5" thickBot="1" x14ac:dyDescent="0.25">
      <c r="A16" s="359"/>
      <c r="B16" s="301" t="s">
        <v>1</v>
      </c>
      <c r="C16" s="302"/>
      <c r="D16" s="303"/>
      <c r="E16" s="304">
        <f t="shared" si="0"/>
        <v>884</v>
      </c>
      <c r="F16" s="305">
        <f>SUM(G16:H16)</f>
        <v>0</v>
      </c>
      <c r="G16" s="306">
        <v>0</v>
      </c>
      <c r="H16" s="307">
        <v>0</v>
      </c>
      <c r="I16" s="308">
        <f>SUM(J16:K16)</f>
        <v>0</v>
      </c>
      <c r="J16" s="306">
        <v>0</v>
      </c>
      <c r="K16" s="306">
        <v>0</v>
      </c>
      <c r="L16" s="305">
        <f>M16+N16</f>
        <v>0</v>
      </c>
      <c r="M16" s="306">
        <v>0</v>
      </c>
      <c r="N16" s="307">
        <v>0</v>
      </c>
      <c r="O16" s="308">
        <f>SUM(P16:Q16)</f>
        <v>0</v>
      </c>
      <c r="P16" s="306">
        <v>0</v>
      </c>
      <c r="Q16" s="309">
        <v>0</v>
      </c>
      <c r="R16" s="305">
        <f>SUM(S16:X16)</f>
        <v>0</v>
      </c>
      <c r="S16" s="306">
        <v>0</v>
      </c>
      <c r="T16" s="306">
        <v>0</v>
      </c>
      <c r="U16" s="306">
        <v>0</v>
      </c>
      <c r="V16" s="306">
        <v>0</v>
      </c>
      <c r="W16" s="306">
        <v>0</v>
      </c>
      <c r="X16" s="307">
        <v>0</v>
      </c>
      <c r="Y16" s="305">
        <f>SUM(Z16:AC16)</f>
        <v>884</v>
      </c>
      <c r="Z16" s="308">
        <v>0</v>
      </c>
      <c r="AA16" s="308">
        <v>140</v>
      </c>
      <c r="AB16" s="308">
        <v>0</v>
      </c>
      <c r="AC16" s="310">
        <v>744</v>
      </c>
    </row>
    <row r="17" spans="1:31" x14ac:dyDescent="0.2">
      <c r="A17" s="332" t="s">
        <v>88</v>
      </c>
      <c r="B17" s="332" t="s">
        <v>98</v>
      </c>
      <c r="C17" s="332">
        <v>50082817</v>
      </c>
      <c r="D17" s="332" t="s">
        <v>77</v>
      </c>
      <c r="E17" s="311">
        <f t="shared" ref="E17:E26" si="3">SUM(F17+I17+L17+O17+R17+Y17)</f>
        <v>58</v>
      </c>
      <c r="F17" s="314">
        <f t="shared" ref="F17:F27" si="4">SUM(G17:H17)</f>
        <v>0</v>
      </c>
      <c r="G17" s="312">
        <v>0</v>
      </c>
      <c r="H17" s="313">
        <v>0</v>
      </c>
      <c r="I17" s="314">
        <f t="shared" ref="I17:I27" si="5">SUM(J17:K17)</f>
        <v>0</v>
      </c>
      <c r="J17" s="312">
        <v>0</v>
      </c>
      <c r="K17" s="313">
        <v>0</v>
      </c>
      <c r="L17" s="314">
        <f t="shared" ref="L17:L27" si="6">M17+N17</f>
        <v>0</v>
      </c>
      <c r="M17" s="312">
        <v>0</v>
      </c>
      <c r="N17" s="313">
        <v>0</v>
      </c>
      <c r="O17" s="314">
        <f t="shared" ref="O17:O27" si="7">SUM(P17:Q17)</f>
        <v>0</v>
      </c>
      <c r="P17" s="315">
        <v>0</v>
      </c>
      <c r="Q17" s="316">
        <v>0</v>
      </c>
      <c r="R17" s="317">
        <f t="shared" ref="R17:R26" si="8">SUM(S17:T17)</f>
        <v>0</v>
      </c>
      <c r="S17" s="312">
        <v>0</v>
      </c>
      <c r="T17" s="312">
        <v>0</v>
      </c>
      <c r="U17" s="315">
        <v>0</v>
      </c>
      <c r="V17" s="315">
        <v>0</v>
      </c>
      <c r="W17" s="315">
        <v>0</v>
      </c>
      <c r="X17" s="318">
        <v>47</v>
      </c>
      <c r="Y17" s="317">
        <f t="shared" ref="Y17:Y27" si="9">Z17+AA17+AB17+U17+V17+W17+X17</f>
        <v>58</v>
      </c>
      <c r="Z17" s="315">
        <v>0</v>
      </c>
      <c r="AA17" s="315">
        <v>11</v>
      </c>
      <c r="AB17" s="315">
        <v>0</v>
      </c>
      <c r="AC17" s="318">
        <v>408</v>
      </c>
    </row>
    <row r="18" spans="1:31" x14ac:dyDescent="0.2">
      <c r="A18" s="332" t="s">
        <v>89</v>
      </c>
      <c r="B18" s="332" t="s">
        <v>98</v>
      </c>
      <c r="C18" s="332">
        <v>50005499</v>
      </c>
      <c r="D18" s="332" t="s">
        <v>66</v>
      </c>
      <c r="E18" s="311">
        <f t="shared" si="3"/>
        <v>925</v>
      </c>
      <c r="F18" s="314">
        <f t="shared" si="4"/>
        <v>0</v>
      </c>
      <c r="G18" s="312">
        <v>0</v>
      </c>
      <c r="H18" s="313">
        <v>0</v>
      </c>
      <c r="I18" s="314">
        <f t="shared" si="5"/>
        <v>481</v>
      </c>
      <c r="J18" s="312">
        <v>0</v>
      </c>
      <c r="K18" s="313">
        <v>481</v>
      </c>
      <c r="L18" s="314">
        <f t="shared" si="6"/>
        <v>444</v>
      </c>
      <c r="M18" s="312">
        <v>444</v>
      </c>
      <c r="N18" s="313">
        <v>0</v>
      </c>
      <c r="O18" s="314">
        <f t="shared" si="7"/>
        <v>0</v>
      </c>
      <c r="P18" s="315">
        <v>0</v>
      </c>
      <c r="Q18" s="316">
        <v>0</v>
      </c>
      <c r="R18" s="317">
        <f t="shared" si="8"/>
        <v>0</v>
      </c>
      <c r="S18" s="312">
        <v>0</v>
      </c>
      <c r="T18" s="312">
        <v>0</v>
      </c>
      <c r="U18" s="315">
        <v>0</v>
      </c>
      <c r="V18" s="315">
        <v>0</v>
      </c>
      <c r="W18" s="315">
        <v>0</v>
      </c>
      <c r="X18" s="318">
        <v>0</v>
      </c>
      <c r="Y18" s="317">
        <f t="shared" si="9"/>
        <v>0</v>
      </c>
      <c r="Z18" s="315">
        <v>0</v>
      </c>
      <c r="AA18" s="315">
        <v>0</v>
      </c>
      <c r="AB18" s="315">
        <v>0</v>
      </c>
      <c r="AC18" s="318">
        <v>0</v>
      </c>
    </row>
    <row r="19" spans="1:31" x14ac:dyDescent="0.2">
      <c r="A19" s="332" t="s">
        <v>89</v>
      </c>
      <c r="B19" s="332" t="s">
        <v>98</v>
      </c>
      <c r="C19" s="332">
        <v>50082825</v>
      </c>
      <c r="D19" s="332" t="s">
        <v>78</v>
      </c>
      <c r="E19" s="311">
        <f t="shared" si="3"/>
        <v>30</v>
      </c>
      <c r="F19" s="314">
        <f t="shared" si="4"/>
        <v>0</v>
      </c>
      <c r="G19" s="312">
        <v>0</v>
      </c>
      <c r="H19" s="313">
        <v>0</v>
      </c>
      <c r="I19" s="314">
        <f t="shared" si="5"/>
        <v>0</v>
      </c>
      <c r="J19" s="312">
        <v>0</v>
      </c>
      <c r="K19" s="313">
        <v>0</v>
      </c>
      <c r="L19" s="314">
        <f t="shared" si="6"/>
        <v>0</v>
      </c>
      <c r="M19" s="312">
        <v>0</v>
      </c>
      <c r="N19" s="313">
        <v>0</v>
      </c>
      <c r="O19" s="314">
        <f t="shared" si="7"/>
        <v>0</v>
      </c>
      <c r="P19" s="315">
        <v>0</v>
      </c>
      <c r="Q19" s="316">
        <v>0</v>
      </c>
      <c r="R19" s="317">
        <f t="shared" si="8"/>
        <v>0</v>
      </c>
      <c r="S19" s="312">
        <v>0</v>
      </c>
      <c r="T19" s="312">
        <v>0</v>
      </c>
      <c r="U19" s="315">
        <v>0</v>
      </c>
      <c r="V19" s="315">
        <v>0</v>
      </c>
      <c r="W19" s="315">
        <v>0</v>
      </c>
      <c r="X19" s="318">
        <v>0</v>
      </c>
      <c r="Y19" s="317">
        <f t="shared" si="9"/>
        <v>30</v>
      </c>
      <c r="Z19" s="315">
        <v>0</v>
      </c>
      <c r="AA19" s="315">
        <v>30</v>
      </c>
      <c r="AB19" s="315">
        <v>0</v>
      </c>
      <c r="AC19" s="318">
        <v>584</v>
      </c>
    </row>
    <row r="20" spans="1:31" x14ac:dyDescent="0.2">
      <c r="A20" s="332" t="s">
        <v>90</v>
      </c>
      <c r="B20" s="332" t="s">
        <v>98</v>
      </c>
      <c r="C20" s="332">
        <v>50082833</v>
      </c>
      <c r="D20" s="332" t="s">
        <v>79</v>
      </c>
      <c r="E20" s="311">
        <f t="shared" si="3"/>
        <v>16</v>
      </c>
      <c r="F20" s="314">
        <f t="shared" si="4"/>
        <v>0</v>
      </c>
      <c r="G20" s="312">
        <v>0</v>
      </c>
      <c r="H20" s="313">
        <v>0</v>
      </c>
      <c r="I20" s="314">
        <f t="shared" si="5"/>
        <v>0</v>
      </c>
      <c r="J20" s="312">
        <v>0</v>
      </c>
      <c r="K20" s="313">
        <v>0</v>
      </c>
      <c r="L20" s="314">
        <f t="shared" si="6"/>
        <v>0</v>
      </c>
      <c r="M20" s="312">
        <v>0</v>
      </c>
      <c r="N20" s="313">
        <v>0</v>
      </c>
      <c r="O20" s="314">
        <f t="shared" si="7"/>
        <v>0</v>
      </c>
      <c r="P20" s="315">
        <v>0</v>
      </c>
      <c r="Q20" s="316">
        <v>0</v>
      </c>
      <c r="R20" s="317">
        <f t="shared" si="8"/>
        <v>0</v>
      </c>
      <c r="S20" s="312">
        <v>0</v>
      </c>
      <c r="T20" s="312">
        <v>0</v>
      </c>
      <c r="U20" s="315">
        <v>0</v>
      </c>
      <c r="V20" s="315">
        <v>0</v>
      </c>
      <c r="W20" s="315">
        <v>0</v>
      </c>
      <c r="X20" s="318">
        <v>0</v>
      </c>
      <c r="Y20" s="317">
        <f t="shared" si="9"/>
        <v>16</v>
      </c>
      <c r="Z20" s="315">
        <v>0</v>
      </c>
      <c r="AA20" s="315">
        <v>0</v>
      </c>
      <c r="AB20" s="315">
        <v>16</v>
      </c>
      <c r="AC20" s="318">
        <v>339</v>
      </c>
    </row>
    <row r="21" spans="1:31" x14ac:dyDescent="0.2">
      <c r="A21" s="332" t="s">
        <v>91</v>
      </c>
      <c r="B21" s="332" t="s">
        <v>98</v>
      </c>
      <c r="C21" s="332">
        <v>50082841</v>
      </c>
      <c r="D21" s="332" t="s">
        <v>80</v>
      </c>
      <c r="E21" s="311">
        <f t="shared" si="3"/>
        <v>5</v>
      </c>
      <c r="F21" s="314">
        <f t="shared" si="4"/>
        <v>0</v>
      </c>
      <c r="G21" s="312">
        <v>0</v>
      </c>
      <c r="H21" s="313">
        <v>0</v>
      </c>
      <c r="I21" s="314">
        <f t="shared" si="5"/>
        <v>0</v>
      </c>
      <c r="J21" s="312">
        <v>0</v>
      </c>
      <c r="K21" s="313">
        <v>0</v>
      </c>
      <c r="L21" s="314">
        <f t="shared" si="6"/>
        <v>0</v>
      </c>
      <c r="M21" s="312">
        <v>0</v>
      </c>
      <c r="N21" s="313">
        <v>0</v>
      </c>
      <c r="O21" s="314">
        <f t="shared" si="7"/>
        <v>0</v>
      </c>
      <c r="P21" s="315">
        <v>0</v>
      </c>
      <c r="Q21" s="316">
        <v>0</v>
      </c>
      <c r="R21" s="317">
        <f t="shared" si="8"/>
        <v>0</v>
      </c>
      <c r="S21" s="312">
        <v>0</v>
      </c>
      <c r="T21" s="312">
        <v>0</v>
      </c>
      <c r="U21" s="315">
        <v>0</v>
      </c>
      <c r="V21" s="315">
        <v>0</v>
      </c>
      <c r="W21" s="315">
        <v>0</v>
      </c>
      <c r="X21" s="318">
        <v>0</v>
      </c>
      <c r="Y21" s="317">
        <f t="shared" si="9"/>
        <v>5</v>
      </c>
      <c r="Z21" s="315">
        <v>0</v>
      </c>
      <c r="AA21" s="315">
        <v>5</v>
      </c>
      <c r="AB21" s="315">
        <v>0</v>
      </c>
      <c r="AC21" s="318">
        <v>330</v>
      </c>
    </row>
    <row r="22" spans="1:31" x14ac:dyDescent="0.2">
      <c r="A22" s="332" t="s">
        <v>92</v>
      </c>
      <c r="B22" s="332" t="s">
        <v>98</v>
      </c>
      <c r="C22" s="332">
        <v>50033115</v>
      </c>
      <c r="D22" s="332" t="s">
        <v>86</v>
      </c>
      <c r="E22" s="311">
        <f t="shared" si="3"/>
        <v>0</v>
      </c>
      <c r="F22" s="314">
        <f t="shared" si="4"/>
        <v>0</v>
      </c>
      <c r="G22" s="312">
        <v>0</v>
      </c>
      <c r="H22" s="313">
        <v>0</v>
      </c>
      <c r="I22" s="314">
        <f t="shared" si="5"/>
        <v>0</v>
      </c>
      <c r="J22" s="312">
        <v>0</v>
      </c>
      <c r="K22" s="313">
        <v>0</v>
      </c>
      <c r="L22" s="314">
        <f t="shared" si="6"/>
        <v>0</v>
      </c>
      <c r="M22" s="312">
        <v>0</v>
      </c>
      <c r="N22" s="313">
        <v>0</v>
      </c>
      <c r="O22" s="314">
        <f t="shared" si="7"/>
        <v>0</v>
      </c>
      <c r="P22" s="315">
        <v>0</v>
      </c>
      <c r="Q22" s="316">
        <v>0</v>
      </c>
      <c r="R22" s="317">
        <f t="shared" si="8"/>
        <v>0</v>
      </c>
      <c r="S22" s="312">
        <v>0</v>
      </c>
      <c r="T22" s="312">
        <v>0</v>
      </c>
      <c r="U22" s="319">
        <v>0</v>
      </c>
      <c r="V22" s="319">
        <v>0</v>
      </c>
      <c r="W22" s="315">
        <v>0</v>
      </c>
      <c r="X22" s="318">
        <v>0</v>
      </c>
      <c r="Y22" s="317">
        <f t="shared" si="9"/>
        <v>0</v>
      </c>
      <c r="Z22" s="319">
        <v>0</v>
      </c>
      <c r="AA22" s="319">
        <v>0</v>
      </c>
      <c r="AB22" s="319">
        <v>0</v>
      </c>
      <c r="AC22" s="320">
        <v>357</v>
      </c>
    </row>
    <row r="23" spans="1:31" x14ac:dyDescent="0.2">
      <c r="A23" s="332" t="s">
        <v>93</v>
      </c>
      <c r="B23" s="332" t="s">
        <v>98</v>
      </c>
      <c r="C23" s="332">
        <v>50033182</v>
      </c>
      <c r="D23" s="332" t="s">
        <v>106</v>
      </c>
      <c r="E23" s="311">
        <f t="shared" si="3"/>
        <v>45</v>
      </c>
      <c r="F23" s="314">
        <f t="shared" si="4"/>
        <v>0</v>
      </c>
      <c r="G23" s="312">
        <v>0</v>
      </c>
      <c r="H23" s="313">
        <v>0</v>
      </c>
      <c r="I23" s="314">
        <f t="shared" si="5"/>
        <v>0</v>
      </c>
      <c r="J23" s="312">
        <v>0</v>
      </c>
      <c r="K23" s="313">
        <v>0</v>
      </c>
      <c r="L23" s="314">
        <f t="shared" si="6"/>
        <v>0</v>
      </c>
      <c r="M23" s="312">
        <v>0</v>
      </c>
      <c r="N23" s="313">
        <v>0</v>
      </c>
      <c r="O23" s="314">
        <f t="shared" si="7"/>
        <v>0</v>
      </c>
      <c r="P23" s="315">
        <v>0</v>
      </c>
      <c r="Q23" s="316">
        <v>0</v>
      </c>
      <c r="R23" s="317">
        <f t="shared" si="8"/>
        <v>0</v>
      </c>
      <c r="S23" s="312">
        <v>0</v>
      </c>
      <c r="T23" s="312">
        <v>0</v>
      </c>
      <c r="U23" s="315">
        <v>0</v>
      </c>
      <c r="V23" s="315">
        <v>0</v>
      </c>
      <c r="W23" s="315">
        <v>0</v>
      </c>
      <c r="X23" s="318">
        <v>45</v>
      </c>
      <c r="Y23" s="317">
        <f t="shared" si="9"/>
        <v>45</v>
      </c>
      <c r="Z23" s="315">
        <v>0</v>
      </c>
      <c r="AA23" s="315">
        <v>0</v>
      </c>
      <c r="AB23" s="315">
        <v>0</v>
      </c>
      <c r="AC23" s="318">
        <v>166</v>
      </c>
    </row>
    <row r="24" spans="1:31" x14ac:dyDescent="0.2">
      <c r="A24" s="332" t="s">
        <v>94</v>
      </c>
      <c r="B24" s="332" t="s">
        <v>98</v>
      </c>
      <c r="C24" s="332">
        <v>50033212</v>
      </c>
      <c r="D24" s="332" t="s">
        <v>107</v>
      </c>
      <c r="E24" s="311">
        <f t="shared" si="3"/>
        <v>23</v>
      </c>
      <c r="F24" s="314">
        <f t="shared" si="4"/>
        <v>0</v>
      </c>
      <c r="G24" s="312">
        <v>0</v>
      </c>
      <c r="H24" s="313">
        <v>0</v>
      </c>
      <c r="I24" s="314">
        <f t="shared" si="5"/>
        <v>0</v>
      </c>
      <c r="J24" s="312">
        <v>0</v>
      </c>
      <c r="K24" s="313">
        <v>0</v>
      </c>
      <c r="L24" s="314">
        <f t="shared" si="6"/>
        <v>0</v>
      </c>
      <c r="M24" s="312">
        <v>0</v>
      </c>
      <c r="N24" s="313">
        <v>0</v>
      </c>
      <c r="O24" s="314">
        <f t="shared" si="7"/>
        <v>0</v>
      </c>
      <c r="P24" s="315">
        <v>0</v>
      </c>
      <c r="Q24" s="316">
        <v>0</v>
      </c>
      <c r="R24" s="317">
        <f t="shared" si="8"/>
        <v>0</v>
      </c>
      <c r="S24" s="312">
        <v>0</v>
      </c>
      <c r="T24" s="312">
        <v>0</v>
      </c>
      <c r="U24" s="315">
        <v>0</v>
      </c>
      <c r="V24" s="315">
        <v>0</v>
      </c>
      <c r="W24" s="315">
        <v>0</v>
      </c>
      <c r="X24" s="318">
        <v>0</v>
      </c>
      <c r="Y24" s="317">
        <f t="shared" si="9"/>
        <v>23</v>
      </c>
      <c r="Z24" s="315">
        <v>0</v>
      </c>
      <c r="AA24" s="315">
        <v>23</v>
      </c>
      <c r="AB24" s="315">
        <v>0</v>
      </c>
      <c r="AC24" s="318">
        <v>347</v>
      </c>
    </row>
    <row r="25" spans="1:31" x14ac:dyDescent="0.2">
      <c r="A25" s="332" t="s">
        <v>95</v>
      </c>
      <c r="B25" s="332" t="s">
        <v>102</v>
      </c>
      <c r="C25" s="332">
        <v>50072900</v>
      </c>
      <c r="D25" s="332" t="s">
        <v>81</v>
      </c>
      <c r="E25" s="311">
        <f t="shared" si="3"/>
        <v>38</v>
      </c>
      <c r="F25" s="314">
        <f t="shared" si="4"/>
        <v>0</v>
      </c>
      <c r="G25" s="312">
        <v>0</v>
      </c>
      <c r="H25" s="313">
        <v>0</v>
      </c>
      <c r="I25" s="314">
        <f t="shared" si="5"/>
        <v>0</v>
      </c>
      <c r="J25" s="312">
        <v>0</v>
      </c>
      <c r="K25" s="313">
        <v>0</v>
      </c>
      <c r="L25" s="314">
        <f t="shared" si="6"/>
        <v>0</v>
      </c>
      <c r="M25" s="312">
        <v>0</v>
      </c>
      <c r="N25" s="313">
        <v>0</v>
      </c>
      <c r="O25" s="314">
        <f t="shared" si="7"/>
        <v>0</v>
      </c>
      <c r="P25" s="315">
        <v>0</v>
      </c>
      <c r="Q25" s="316">
        <v>0</v>
      </c>
      <c r="R25" s="317">
        <f t="shared" si="8"/>
        <v>0</v>
      </c>
      <c r="S25" s="312">
        <v>0</v>
      </c>
      <c r="T25" s="312">
        <v>0</v>
      </c>
      <c r="U25" s="315">
        <v>0</v>
      </c>
      <c r="V25" s="315">
        <v>0</v>
      </c>
      <c r="W25" s="315">
        <v>0</v>
      </c>
      <c r="X25" s="318">
        <v>0</v>
      </c>
      <c r="Y25" s="317">
        <f t="shared" si="9"/>
        <v>38</v>
      </c>
      <c r="Z25" s="315">
        <v>0</v>
      </c>
      <c r="AA25" s="315">
        <v>38</v>
      </c>
      <c r="AB25" s="315">
        <v>0</v>
      </c>
      <c r="AC25" s="318">
        <v>275</v>
      </c>
    </row>
    <row r="26" spans="1:31" x14ac:dyDescent="0.2">
      <c r="A26" s="332" t="s">
        <v>96</v>
      </c>
      <c r="B26" s="332" t="s">
        <v>102</v>
      </c>
      <c r="C26" s="332">
        <v>50082850</v>
      </c>
      <c r="D26" s="332" t="s">
        <v>82</v>
      </c>
      <c r="E26" s="311">
        <f t="shared" si="3"/>
        <v>102</v>
      </c>
      <c r="F26" s="314">
        <f t="shared" ref="F26" si="10">SUM(G26:H26)</f>
        <v>0</v>
      </c>
      <c r="G26" s="312">
        <v>0</v>
      </c>
      <c r="H26" s="313">
        <v>0</v>
      </c>
      <c r="I26" s="314">
        <f t="shared" ref="I26" si="11">SUM(J26:K26)</f>
        <v>0</v>
      </c>
      <c r="J26" s="312">
        <v>0</v>
      </c>
      <c r="K26" s="313">
        <v>0</v>
      </c>
      <c r="L26" s="314">
        <f t="shared" si="6"/>
        <v>0</v>
      </c>
      <c r="M26" s="312">
        <v>0</v>
      </c>
      <c r="N26" s="313">
        <v>0</v>
      </c>
      <c r="O26" s="314">
        <f t="shared" ref="O26" si="12">SUM(P26:Q26)</f>
        <v>0</v>
      </c>
      <c r="P26" s="315">
        <v>0</v>
      </c>
      <c r="Q26" s="316">
        <v>0</v>
      </c>
      <c r="R26" s="317">
        <f t="shared" si="8"/>
        <v>0</v>
      </c>
      <c r="S26" s="312">
        <v>0</v>
      </c>
      <c r="T26" s="312">
        <v>0</v>
      </c>
      <c r="U26" s="315">
        <v>0</v>
      </c>
      <c r="V26" s="315">
        <v>0</v>
      </c>
      <c r="W26" s="315">
        <v>0</v>
      </c>
      <c r="X26" s="318">
        <v>0</v>
      </c>
      <c r="Y26" s="317">
        <f t="shared" si="9"/>
        <v>102</v>
      </c>
      <c r="Z26" s="315">
        <v>0</v>
      </c>
      <c r="AA26" s="315">
        <v>102</v>
      </c>
      <c r="AB26" s="315">
        <v>0</v>
      </c>
      <c r="AC26" s="318">
        <v>469</v>
      </c>
    </row>
    <row r="27" spans="1:31" ht="13.5" thickBot="1" x14ac:dyDescent="0.25">
      <c r="A27" s="332" t="s">
        <v>97</v>
      </c>
      <c r="B27" s="332" t="s">
        <v>98</v>
      </c>
      <c r="C27" s="332">
        <v>50082868</v>
      </c>
      <c r="D27" s="332" t="s">
        <v>83</v>
      </c>
      <c r="E27" s="321">
        <f>SUM(F27+I27+L27+O27+R27+Y27)</f>
        <v>24</v>
      </c>
      <c r="F27" s="322">
        <f t="shared" si="4"/>
        <v>0</v>
      </c>
      <c r="G27" s="323">
        <v>0</v>
      </c>
      <c r="H27" s="324">
        <v>0</v>
      </c>
      <c r="I27" s="322">
        <f t="shared" si="5"/>
        <v>0</v>
      </c>
      <c r="J27" s="323">
        <v>0</v>
      </c>
      <c r="K27" s="324">
        <v>0</v>
      </c>
      <c r="L27" s="322">
        <f t="shared" si="6"/>
        <v>0</v>
      </c>
      <c r="M27" s="323">
        <v>0</v>
      </c>
      <c r="N27" s="324">
        <v>0</v>
      </c>
      <c r="O27" s="322">
        <f t="shared" si="7"/>
        <v>0</v>
      </c>
      <c r="P27" s="325">
        <v>0</v>
      </c>
      <c r="Q27" s="326">
        <v>0</v>
      </c>
      <c r="R27" s="327">
        <f>SUM(S27:T27)</f>
        <v>0</v>
      </c>
      <c r="S27" s="323">
        <v>0</v>
      </c>
      <c r="T27" s="323">
        <v>0</v>
      </c>
      <c r="U27" s="325">
        <v>0</v>
      </c>
      <c r="V27" s="325">
        <v>0</v>
      </c>
      <c r="W27" s="325">
        <v>0</v>
      </c>
      <c r="X27" s="328">
        <v>0</v>
      </c>
      <c r="Y27" s="327">
        <f t="shared" si="9"/>
        <v>24</v>
      </c>
      <c r="Z27" s="325">
        <v>0</v>
      </c>
      <c r="AA27" s="325">
        <v>24</v>
      </c>
      <c r="AB27" s="325">
        <v>0</v>
      </c>
      <c r="AC27" s="328">
        <v>430</v>
      </c>
    </row>
    <row r="28" spans="1:31" x14ac:dyDescent="0.2">
      <c r="AD28" s="329"/>
      <c r="AE28" s="329"/>
    </row>
    <row r="29" spans="1:31" x14ac:dyDescent="0.2">
      <c r="A29" s="330" t="s">
        <v>120</v>
      </c>
    </row>
    <row r="30" spans="1:31" x14ac:dyDescent="0.2">
      <c r="A30" s="331" t="s">
        <v>121</v>
      </c>
    </row>
    <row r="31" spans="1:31" x14ac:dyDescent="0.2">
      <c r="A31" s="330" t="s">
        <v>122</v>
      </c>
    </row>
  </sheetData>
  <sheetProtection algorithmName="SHA-512" hashValue="K425DAPve/D+GkyYqF+7QrivnG97HGmdjSB2NzEG4Qyhw3VXeeZeW7Ok6O7B+plQrBk1t1RmRU8Y05VWUXdPWQ==" saltValue="hGR81MBVorGxeegiAcrsrg==" spinCount="100000" sheet="1" objects="1" scenarios="1"/>
  <mergeCells count="20">
    <mergeCell ref="A7:AH7"/>
    <mergeCell ref="A1:AH1"/>
    <mergeCell ref="A2:AH2"/>
    <mergeCell ref="A3:AH3"/>
    <mergeCell ref="A4:AH4"/>
    <mergeCell ref="A5:AH5"/>
    <mergeCell ref="O11:Q12"/>
    <mergeCell ref="R11:X12"/>
    <mergeCell ref="Y11:AC12"/>
    <mergeCell ref="A14:A16"/>
    <mergeCell ref="A8:AH8"/>
    <mergeCell ref="A9:AH9"/>
    <mergeCell ref="A11:A13"/>
    <mergeCell ref="B11:B13"/>
    <mergeCell ref="C11:C13"/>
    <mergeCell ref="D11:D13"/>
    <mergeCell ref="E11:E13"/>
    <mergeCell ref="F11:H12"/>
    <mergeCell ref="I11:K12"/>
    <mergeCell ref="L11:N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0"/>
  <sheetViews>
    <sheetView zoomScaleNormal="100" workbookViewId="0">
      <selection activeCell="N38" sqref="N38"/>
    </sheetView>
  </sheetViews>
  <sheetFormatPr defaultRowHeight="12.75" x14ac:dyDescent="0.2"/>
  <cols>
    <col min="1" max="1" width="17.85546875" style="258" customWidth="1"/>
    <col min="2" max="3" width="9.140625" style="258"/>
    <col min="4" max="4" width="30.5703125" style="258" customWidth="1"/>
    <col min="5" max="26" width="9.140625" style="258"/>
  </cols>
  <sheetData>
    <row r="1" spans="1:255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55" x14ac:dyDescent="0.2">
      <c r="A2" s="398" t="s">
        <v>10</v>
      </c>
      <c r="B2" s="398"/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8"/>
      <c r="Q2" s="398"/>
      <c r="R2" s="398"/>
      <c r="S2" s="398"/>
      <c r="T2" s="398"/>
      <c r="U2" s="398"/>
      <c r="V2" s="398"/>
      <c r="W2" s="398"/>
      <c r="X2" s="398"/>
      <c r="Y2" s="398"/>
      <c r="Z2" s="398"/>
    </row>
    <row r="3" spans="1:255" x14ac:dyDescent="0.2">
      <c r="A3" s="398" t="s">
        <v>40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398"/>
      <c r="O3" s="398"/>
      <c r="P3" s="398"/>
      <c r="Q3" s="398"/>
      <c r="R3" s="398"/>
      <c r="S3" s="398"/>
      <c r="T3" s="398"/>
      <c r="U3" s="398"/>
      <c r="V3" s="398"/>
      <c r="W3" s="398"/>
      <c r="X3" s="398"/>
      <c r="Y3" s="398"/>
      <c r="Z3" s="398"/>
    </row>
    <row r="4" spans="1:255" x14ac:dyDescent="0.2">
      <c r="A4" s="398" t="s">
        <v>104</v>
      </c>
      <c r="B4" s="398"/>
      <c r="C4" s="398"/>
      <c r="D4" s="398"/>
      <c r="E4" s="398"/>
      <c r="F4" s="398"/>
      <c r="G4" s="398"/>
      <c r="H4" s="398"/>
      <c r="I4" s="398"/>
      <c r="J4" s="398"/>
      <c r="K4" s="398"/>
      <c r="L4" s="398"/>
      <c r="M4" s="398"/>
      <c r="N4" s="398"/>
      <c r="O4" s="398"/>
      <c r="P4" s="398"/>
      <c r="Q4" s="398"/>
      <c r="R4" s="398"/>
      <c r="S4" s="398"/>
      <c r="T4" s="398"/>
      <c r="U4" s="398"/>
      <c r="V4" s="398"/>
      <c r="W4" s="398"/>
      <c r="X4" s="398"/>
      <c r="Y4" s="398"/>
      <c r="Z4" s="398"/>
    </row>
    <row r="5" spans="1:255" x14ac:dyDescent="0.2">
      <c r="A5" s="398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</row>
    <row r="6" spans="1:255" ht="15.75" x14ac:dyDescent="0.2">
      <c r="A6" s="391" t="s">
        <v>12</v>
      </c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  <c r="R6" s="391"/>
      <c r="S6" s="391"/>
      <c r="T6" s="391"/>
      <c r="U6" s="391"/>
      <c r="V6" s="391"/>
      <c r="W6" s="391"/>
      <c r="X6" s="391"/>
      <c r="Y6" s="391"/>
      <c r="Z6" s="391"/>
    </row>
    <row r="7" spans="1:255" ht="15.75" x14ac:dyDescent="0.2">
      <c r="A7" s="391" t="s">
        <v>55</v>
      </c>
      <c r="B7" s="391"/>
      <c r="C7" s="391"/>
      <c r="D7" s="391"/>
      <c r="E7" s="391"/>
      <c r="F7" s="391"/>
      <c r="G7" s="391"/>
      <c r="H7" s="391"/>
      <c r="I7" s="391"/>
      <c r="J7" s="391"/>
      <c r="K7" s="391"/>
      <c r="L7" s="391"/>
      <c r="M7" s="391"/>
      <c r="N7" s="391"/>
      <c r="O7" s="391"/>
      <c r="P7" s="391"/>
      <c r="Q7" s="391"/>
      <c r="R7" s="391"/>
      <c r="S7" s="391"/>
      <c r="T7" s="391"/>
      <c r="U7" s="391"/>
      <c r="V7" s="391"/>
      <c r="W7" s="391"/>
      <c r="X7" s="391"/>
      <c r="Y7" s="391"/>
      <c r="Z7" s="391"/>
    </row>
    <row r="8" spans="1:255" ht="15.75" x14ac:dyDescent="0.2">
      <c r="A8" s="391">
        <v>2017</v>
      </c>
      <c r="B8" s="391"/>
      <c r="C8" s="391"/>
      <c r="D8" s="391"/>
      <c r="E8" s="391"/>
      <c r="F8" s="391"/>
      <c r="G8" s="391"/>
      <c r="H8" s="391"/>
      <c r="I8" s="391"/>
      <c r="J8" s="391"/>
      <c r="K8" s="391"/>
      <c r="L8" s="391"/>
      <c r="M8" s="391"/>
      <c r="N8" s="391"/>
      <c r="O8" s="391"/>
      <c r="P8" s="391"/>
      <c r="Q8" s="391"/>
      <c r="R8" s="391"/>
      <c r="S8" s="391"/>
      <c r="T8" s="391"/>
      <c r="U8" s="391"/>
      <c r="V8" s="391"/>
      <c r="W8" s="391"/>
      <c r="X8" s="391"/>
      <c r="Y8" s="391"/>
      <c r="Z8" s="391"/>
    </row>
    <row r="9" spans="1:255" ht="13.5" thickBot="1" x14ac:dyDescent="0.25">
      <c r="A9" s="254"/>
      <c r="B9" s="16"/>
      <c r="C9" s="16"/>
      <c r="D9" s="254"/>
      <c r="E9" s="255"/>
      <c r="F9" s="255"/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6"/>
      <c r="U9" s="256"/>
      <c r="V9" s="256"/>
      <c r="W9" s="256"/>
      <c r="X9" s="256"/>
      <c r="Y9" s="257"/>
      <c r="Z9" s="257"/>
    </row>
    <row r="10" spans="1:255" x14ac:dyDescent="0.2">
      <c r="A10" s="392" t="s">
        <v>34</v>
      </c>
      <c r="B10" s="392" t="s">
        <v>35</v>
      </c>
      <c r="C10" s="394" t="s">
        <v>13</v>
      </c>
      <c r="D10" s="392" t="s">
        <v>33</v>
      </c>
      <c r="E10" s="417" t="s">
        <v>14</v>
      </c>
      <c r="F10" s="420" t="s">
        <v>24</v>
      </c>
      <c r="G10" s="421"/>
      <c r="H10" s="422"/>
      <c r="I10" s="426" t="s">
        <v>25</v>
      </c>
      <c r="J10" s="427"/>
      <c r="K10" s="428"/>
      <c r="L10" s="399" t="s">
        <v>15</v>
      </c>
      <c r="M10" s="400"/>
      <c r="N10" s="400"/>
      <c r="O10" s="403" t="s">
        <v>16</v>
      </c>
      <c r="P10" s="404"/>
      <c r="Q10" s="405"/>
      <c r="R10" s="409" t="s">
        <v>32</v>
      </c>
      <c r="S10" s="410"/>
      <c r="T10" s="410"/>
      <c r="U10" s="410"/>
      <c r="V10" s="409" t="s">
        <v>26</v>
      </c>
      <c r="W10" s="410"/>
      <c r="X10" s="410"/>
      <c r="Y10" s="410"/>
      <c r="Z10" s="410"/>
      <c r="AA10" s="413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  <c r="GS10" s="52"/>
      <c r="GT10" s="52"/>
      <c r="GU10" s="52"/>
      <c r="GV10" s="52"/>
      <c r="GW10" s="52"/>
      <c r="GX10" s="52"/>
      <c r="GY10" s="52"/>
      <c r="GZ10" s="52"/>
      <c r="HA10" s="52"/>
      <c r="HB10" s="52"/>
      <c r="HC10" s="52"/>
      <c r="HD10" s="52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52"/>
      <c r="IA10" s="52"/>
      <c r="IB10" s="52"/>
      <c r="IC10" s="52"/>
      <c r="ID10" s="52"/>
      <c r="IE10" s="52"/>
      <c r="IF10" s="52"/>
      <c r="IG10" s="52"/>
      <c r="IH10" s="52"/>
      <c r="II10" s="52"/>
      <c r="IJ10" s="52"/>
      <c r="IK10" s="52"/>
      <c r="IL10" s="52"/>
      <c r="IM10" s="52"/>
      <c r="IN10" s="52"/>
      <c r="IO10" s="52"/>
      <c r="IP10" s="52"/>
      <c r="IQ10" s="52"/>
      <c r="IR10" s="52"/>
      <c r="IS10" s="52"/>
      <c r="IT10" s="52"/>
      <c r="IU10" s="52"/>
    </row>
    <row r="11" spans="1:255" ht="13.5" thickBot="1" x14ac:dyDescent="0.25">
      <c r="A11" s="393"/>
      <c r="B11" s="393"/>
      <c r="C11" s="395"/>
      <c r="D11" s="393"/>
      <c r="E11" s="418"/>
      <c r="F11" s="423"/>
      <c r="G11" s="424"/>
      <c r="H11" s="425"/>
      <c r="I11" s="429"/>
      <c r="J11" s="430"/>
      <c r="K11" s="431"/>
      <c r="L11" s="401"/>
      <c r="M11" s="402"/>
      <c r="N11" s="402"/>
      <c r="O11" s="406"/>
      <c r="P11" s="407"/>
      <c r="Q11" s="408"/>
      <c r="R11" s="411"/>
      <c r="S11" s="412"/>
      <c r="T11" s="412"/>
      <c r="U11" s="412"/>
      <c r="V11" s="414"/>
      <c r="W11" s="415"/>
      <c r="X11" s="415"/>
      <c r="Y11" s="415"/>
      <c r="Z11" s="415"/>
      <c r="AA11" s="416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  <c r="FY11" s="52"/>
      <c r="FZ11" s="52"/>
      <c r="GA11" s="52"/>
      <c r="GB11" s="52"/>
      <c r="GC11" s="52"/>
      <c r="GD11" s="52"/>
      <c r="GE11" s="52"/>
      <c r="GF11" s="52"/>
      <c r="GG11" s="52"/>
      <c r="GH11" s="52"/>
      <c r="GI11" s="52"/>
      <c r="GJ11" s="52"/>
      <c r="GK11" s="52"/>
      <c r="GL11" s="52"/>
      <c r="GM11" s="52"/>
      <c r="GN11" s="52"/>
      <c r="GO11" s="52"/>
      <c r="GP11" s="52"/>
      <c r="GQ11" s="52"/>
      <c r="GR11" s="52"/>
      <c r="GS11" s="52"/>
      <c r="GT11" s="52"/>
      <c r="GU11" s="52"/>
      <c r="GV11" s="52"/>
      <c r="GW11" s="52"/>
      <c r="GX11" s="52"/>
      <c r="GY11" s="52"/>
      <c r="GZ11" s="52"/>
      <c r="HA11" s="52"/>
      <c r="HB11" s="52"/>
      <c r="HC11" s="52"/>
      <c r="HD11" s="52"/>
      <c r="HE11" s="52"/>
      <c r="HF11" s="52"/>
      <c r="HG11" s="52"/>
      <c r="HH11" s="52"/>
      <c r="HI11" s="52"/>
      <c r="HJ11" s="52"/>
      <c r="HK11" s="52"/>
      <c r="HL11" s="52"/>
      <c r="HM11" s="52"/>
      <c r="HN11" s="52"/>
      <c r="HO11" s="52"/>
      <c r="HP11" s="52"/>
      <c r="HQ11" s="52"/>
      <c r="HR11" s="52"/>
      <c r="HS11" s="52"/>
      <c r="HT11" s="52"/>
      <c r="HU11" s="52"/>
      <c r="HV11" s="52"/>
      <c r="HW11" s="52"/>
      <c r="HX11" s="52"/>
      <c r="HY11" s="52"/>
      <c r="HZ11" s="52"/>
      <c r="IA11" s="52"/>
      <c r="IB11" s="52"/>
      <c r="IC11" s="52"/>
      <c r="ID11" s="52"/>
      <c r="IE11" s="52"/>
      <c r="IF11" s="52"/>
      <c r="IG11" s="52"/>
      <c r="IH11" s="52"/>
      <c r="II11" s="52"/>
      <c r="IJ11" s="52"/>
      <c r="IK11" s="52"/>
      <c r="IL11" s="52"/>
      <c r="IM11" s="52"/>
      <c r="IN11" s="52"/>
      <c r="IO11" s="52"/>
      <c r="IP11" s="52"/>
      <c r="IQ11" s="52"/>
      <c r="IR11" s="52"/>
      <c r="IS11" s="52"/>
      <c r="IT11" s="52"/>
      <c r="IU11" s="52"/>
    </row>
    <row r="12" spans="1:255" ht="50.25" thickBot="1" x14ac:dyDescent="0.25">
      <c r="A12" s="393"/>
      <c r="B12" s="393"/>
      <c r="C12" s="396"/>
      <c r="D12" s="393"/>
      <c r="E12" s="419"/>
      <c r="F12" s="26" t="s">
        <v>29</v>
      </c>
      <c r="G12" s="27" t="s">
        <v>17</v>
      </c>
      <c r="H12" s="28" t="s">
        <v>18</v>
      </c>
      <c r="I12" s="21" t="s">
        <v>29</v>
      </c>
      <c r="J12" s="22" t="s">
        <v>30</v>
      </c>
      <c r="K12" s="23" t="s">
        <v>31</v>
      </c>
      <c r="L12" s="21" t="s">
        <v>29</v>
      </c>
      <c r="M12" s="22" t="s">
        <v>38</v>
      </c>
      <c r="N12" s="29" t="s">
        <v>22</v>
      </c>
      <c r="O12" s="21" t="s">
        <v>29</v>
      </c>
      <c r="P12" s="22" t="s">
        <v>28</v>
      </c>
      <c r="Q12" s="29" t="s">
        <v>23</v>
      </c>
      <c r="R12" s="21" t="s">
        <v>29</v>
      </c>
      <c r="S12" s="22" t="s">
        <v>25</v>
      </c>
      <c r="T12" s="22" t="s">
        <v>15</v>
      </c>
      <c r="U12" s="29" t="s">
        <v>46</v>
      </c>
      <c r="V12" s="164" t="s">
        <v>29</v>
      </c>
      <c r="W12" s="164" t="s">
        <v>73</v>
      </c>
      <c r="X12" s="164" t="s">
        <v>74</v>
      </c>
      <c r="Y12" s="164" t="s">
        <v>75</v>
      </c>
      <c r="Z12" s="164" t="s">
        <v>105</v>
      </c>
      <c r="AA12" s="164" t="s">
        <v>76</v>
      </c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  <c r="FY12" s="52"/>
      <c r="FZ12" s="52"/>
      <c r="GA12" s="52"/>
      <c r="GB12" s="52"/>
      <c r="GC12" s="52"/>
      <c r="GD12" s="52"/>
      <c r="GE12" s="52"/>
      <c r="GF12" s="52"/>
      <c r="GG12" s="52"/>
      <c r="GH12" s="52"/>
      <c r="GI12" s="52"/>
      <c r="GJ12" s="52"/>
      <c r="GK12" s="52"/>
      <c r="GL12" s="52"/>
      <c r="GM12" s="52"/>
      <c r="GN12" s="52"/>
      <c r="GO12" s="52"/>
      <c r="GP12" s="52"/>
      <c r="GQ12" s="52"/>
      <c r="GR12" s="52"/>
      <c r="GS12" s="52"/>
      <c r="GT12" s="52"/>
      <c r="GU12" s="52"/>
      <c r="GV12" s="52"/>
      <c r="GW12" s="52"/>
      <c r="GX12" s="52"/>
      <c r="GY12" s="52"/>
      <c r="GZ12" s="52"/>
      <c r="HA12" s="52"/>
      <c r="HB12" s="52"/>
      <c r="HC12" s="52"/>
      <c r="HD12" s="52"/>
      <c r="HE12" s="52"/>
      <c r="HF12" s="52"/>
      <c r="HG12" s="52"/>
      <c r="HH12" s="52"/>
      <c r="HI12" s="52"/>
      <c r="HJ12" s="52"/>
      <c r="HK12" s="52"/>
      <c r="HL12" s="52"/>
      <c r="HM12" s="52"/>
      <c r="HN12" s="52"/>
      <c r="HO12" s="52"/>
      <c r="HP12" s="52"/>
      <c r="HQ12" s="52"/>
      <c r="HR12" s="52"/>
      <c r="HS12" s="52"/>
      <c r="HT12" s="52"/>
      <c r="HU12" s="52"/>
      <c r="HV12" s="52"/>
      <c r="HW12" s="52"/>
      <c r="HX12" s="52"/>
      <c r="HY12" s="52"/>
      <c r="HZ12" s="52"/>
      <c r="IA12" s="52"/>
      <c r="IB12" s="52"/>
      <c r="IC12" s="52"/>
      <c r="ID12" s="52"/>
      <c r="IE12" s="52"/>
      <c r="IF12" s="52"/>
      <c r="IG12" s="52"/>
      <c r="IH12" s="52"/>
      <c r="II12" s="52"/>
      <c r="IJ12" s="52"/>
      <c r="IK12" s="52"/>
      <c r="IL12" s="52"/>
      <c r="IM12" s="52"/>
      <c r="IN12" s="52"/>
      <c r="IO12" s="52"/>
      <c r="IP12" s="52"/>
      <c r="IQ12" s="52"/>
      <c r="IR12" s="52"/>
      <c r="IS12" s="52"/>
      <c r="IT12" s="52"/>
      <c r="IU12" s="52"/>
    </row>
    <row r="13" spans="1:255" x14ac:dyDescent="0.2">
      <c r="A13" s="388" t="s">
        <v>36</v>
      </c>
      <c r="B13" s="61" t="s">
        <v>37</v>
      </c>
      <c r="C13" s="47"/>
      <c r="D13" s="113"/>
      <c r="E13" s="243">
        <f>SUM(F13+I13+L13+O13+R13+V13)</f>
        <v>4661</v>
      </c>
      <c r="F13" s="208">
        <f>SUM(G13:H13)</f>
        <v>0</v>
      </c>
      <c r="G13" s="166">
        <f>SUM(G14:G15)</f>
        <v>0</v>
      </c>
      <c r="H13" s="205">
        <f>SUM(H14:H15)</f>
        <v>0</v>
      </c>
      <c r="I13" s="165">
        <f>SUM(J13:K13)</f>
        <v>469</v>
      </c>
      <c r="J13" s="166">
        <f>SUM(J14:J15)</f>
        <v>0</v>
      </c>
      <c r="K13" s="212">
        <f>SUM(K14:K15)</f>
        <v>469</v>
      </c>
      <c r="L13" s="165">
        <f>SUM(M13:N13)</f>
        <v>442</v>
      </c>
      <c r="M13" s="166">
        <f>SUM(M14:M15)</f>
        <v>442</v>
      </c>
      <c r="N13" s="212">
        <f>SUM(N14:N15)</f>
        <v>0</v>
      </c>
      <c r="O13" s="208">
        <f>SUM(P13:Q13)</f>
        <v>0</v>
      </c>
      <c r="P13" s="166">
        <f>SUM(P14:P15)</f>
        <v>0</v>
      </c>
      <c r="Q13" s="205">
        <f>SUM(Q14:Q15)</f>
        <v>0</v>
      </c>
      <c r="R13" s="165">
        <f>SUM(S13:U13)</f>
        <v>63</v>
      </c>
      <c r="S13" s="166">
        <f>SUM(S14:S15)</f>
        <v>0</v>
      </c>
      <c r="T13" s="166">
        <f>SUM(T14:T15)</f>
        <v>63</v>
      </c>
      <c r="U13" s="205">
        <f>SUM(U14:U15)</f>
        <v>0</v>
      </c>
      <c r="V13" s="165">
        <v>3687</v>
      </c>
      <c r="W13" s="208">
        <v>3324</v>
      </c>
      <c r="X13" s="166">
        <f>SUM(X14:X15)</f>
        <v>193</v>
      </c>
      <c r="Y13" s="166">
        <f>SUM(Y14:Y15)</f>
        <v>129</v>
      </c>
      <c r="Z13" s="166">
        <f>SUM(Z14:Z15)</f>
        <v>41</v>
      </c>
      <c r="AA13" s="212">
        <f>SUM(AA14:AA15)</f>
        <v>0</v>
      </c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  <c r="FY13" s="52"/>
      <c r="FZ13" s="52"/>
      <c r="GA13" s="52"/>
      <c r="GB13" s="52"/>
      <c r="GC13" s="52"/>
      <c r="GD13" s="52"/>
      <c r="GE13" s="52"/>
      <c r="GF13" s="52"/>
      <c r="GG13" s="52"/>
      <c r="GH13" s="52"/>
      <c r="GI13" s="52"/>
      <c r="GJ13" s="52"/>
      <c r="GK13" s="52"/>
      <c r="GL13" s="52"/>
      <c r="GM13" s="52"/>
      <c r="GN13" s="52"/>
      <c r="GO13" s="52"/>
      <c r="GP13" s="52"/>
      <c r="GQ13" s="52"/>
      <c r="GR13" s="52"/>
      <c r="GS13" s="52"/>
      <c r="GT13" s="52"/>
      <c r="GU13" s="52"/>
      <c r="GV13" s="52"/>
      <c r="GW13" s="52"/>
      <c r="GX13" s="52"/>
      <c r="GY13" s="52"/>
      <c r="GZ13" s="52"/>
      <c r="HA13" s="52"/>
      <c r="HB13" s="52"/>
      <c r="HC13" s="52"/>
      <c r="HD13" s="52"/>
      <c r="HE13" s="52"/>
      <c r="HF13" s="52"/>
      <c r="HG13" s="52"/>
      <c r="HH13" s="52"/>
      <c r="HI13" s="52"/>
      <c r="HJ13" s="52"/>
      <c r="HK13" s="52"/>
      <c r="HL13" s="52"/>
      <c r="HM13" s="52"/>
      <c r="HN13" s="52"/>
      <c r="HO13" s="52"/>
      <c r="HP13" s="52"/>
      <c r="HQ13" s="52"/>
      <c r="HR13" s="52"/>
      <c r="HS13" s="52"/>
      <c r="HT13" s="52"/>
      <c r="HU13" s="52"/>
      <c r="HV13" s="52"/>
      <c r="HW13" s="52"/>
      <c r="HX13" s="52"/>
      <c r="HY13" s="52"/>
      <c r="HZ13" s="52"/>
      <c r="IA13" s="52"/>
      <c r="IB13" s="52"/>
      <c r="IC13" s="52"/>
      <c r="ID13" s="52"/>
      <c r="IE13" s="52"/>
      <c r="IF13" s="52"/>
      <c r="IG13" s="52"/>
      <c r="IH13" s="52"/>
      <c r="II13" s="52"/>
      <c r="IJ13" s="52"/>
      <c r="IK13" s="52"/>
      <c r="IL13" s="52"/>
      <c r="IM13" s="52"/>
      <c r="IN13" s="52"/>
      <c r="IO13" s="52"/>
      <c r="IP13" s="52"/>
      <c r="IQ13" s="52"/>
      <c r="IR13" s="52"/>
      <c r="IS13" s="52"/>
      <c r="IT13" s="52"/>
      <c r="IU13" s="52"/>
    </row>
    <row r="14" spans="1:255" x14ac:dyDescent="0.2">
      <c r="A14" s="389"/>
      <c r="B14" s="62" t="s">
        <v>0</v>
      </c>
      <c r="C14" s="48"/>
      <c r="D14" s="114"/>
      <c r="E14" s="244">
        <f>SUM(F14+I14+L14+O14+R14+V14)</f>
        <v>3880</v>
      </c>
      <c r="F14" s="209">
        <f>SUM(F16+F17+F18+F19+F20+F21+F24)</f>
        <v>0</v>
      </c>
      <c r="G14" s="204">
        <f>SUM(G16+G17+G18+G19+G20+G21+G22+G23+G26)</f>
        <v>0</v>
      </c>
      <c r="H14" s="206">
        <f>SUM(H16+H17+H18+H19+H20+H21+H22+H23+H26)</f>
        <v>0</v>
      </c>
      <c r="I14" s="213">
        <f>SUM(I16+I17+I18+I19+I20+I21+I24)</f>
        <v>469</v>
      </c>
      <c r="J14" s="204">
        <f>SUM(J16+J17+J18+J19+J20+J21+J22+J23+J26)</f>
        <v>0</v>
      </c>
      <c r="K14" s="214">
        <f>SUM(K16+K17+K18+K19+K20+K21+K22+K23+K26)</f>
        <v>469</v>
      </c>
      <c r="L14" s="213">
        <f>SUM(L16+L17+L18+L19+L20+L21+L24)</f>
        <v>442</v>
      </c>
      <c r="M14" s="204">
        <f>SUM(M16+M17+M18+M19+M20+M21+M22+M23+M26)</f>
        <v>442</v>
      </c>
      <c r="N14" s="214">
        <f>SUM(N16+N17+N18+N19+N20+N21+N22+N23+N26)</f>
        <v>0</v>
      </c>
      <c r="O14" s="209">
        <f>SUM(O16+O17+O18+O19+O20+O21+O24)</f>
        <v>0</v>
      </c>
      <c r="P14" s="204">
        <f>SUM(P16+P17+P18+P19+P20+P21+P22+P23+P26)</f>
        <v>0</v>
      </c>
      <c r="Q14" s="204">
        <f>SUM(Q16+Q17+Q18+Q19+Q20+Q21+Q22+Q23+Q26)</f>
        <v>0</v>
      </c>
      <c r="R14" s="213">
        <f>SUM(R16+R17+R18+R19+R20+R21+R24)</f>
        <v>63</v>
      </c>
      <c r="S14" s="204">
        <f>SUM(S16+S17+S18+S19+S20+S21+S22+S23+S26)</f>
        <v>0</v>
      </c>
      <c r="T14" s="204">
        <f>SUM(T16+T17+T18+T19+T20+T21+T22+T23+T26)</f>
        <v>63</v>
      </c>
      <c r="U14" s="206">
        <f>SUM(U16+U17+U18+U19+U20+U21+U22+U23+U26)</f>
        <v>0</v>
      </c>
      <c r="V14" s="213">
        <v>2906</v>
      </c>
      <c r="W14" s="209">
        <v>2663</v>
      </c>
      <c r="X14" s="204">
        <f>SUM(X16+X17+X18+X19+X20+X21+X22+X23+X26)</f>
        <v>73</v>
      </c>
      <c r="Y14" s="204">
        <f>SUM(Y16+Y17+Y18+Y19+Y20+Y21+Y22+Y23+Y26)</f>
        <v>129</v>
      </c>
      <c r="Z14" s="204">
        <f>SUM(Z16+Z17+Z18+Z19+Z20+Z21+Z22+Z23+Z26)</f>
        <v>41</v>
      </c>
      <c r="AA14" s="214">
        <f>SUM(AA16+AA17+AA18+AA19+AA20+AA21+AA22+AA23+AA26)</f>
        <v>0</v>
      </c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</row>
    <row r="15" spans="1:255" ht="13.5" thickBot="1" x14ac:dyDescent="0.25">
      <c r="A15" s="390"/>
      <c r="B15" s="92" t="s">
        <v>1</v>
      </c>
      <c r="C15" s="48"/>
      <c r="D15" s="114"/>
      <c r="E15" s="245">
        <f>SUM(F15+I15+L15+O15+R15+V15)</f>
        <v>781</v>
      </c>
      <c r="F15" s="210">
        <f>SUM(G15:H15)</f>
        <v>0</v>
      </c>
      <c r="G15" s="169">
        <f>SUM(G24+G25)</f>
        <v>0</v>
      </c>
      <c r="H15" s="207">
        <f>SUM(H24+H25)</f>
        <v>0</v>
      </c>
      <c r="I15" s="168">
        <f>SUM(J15:K15)</f>
        <v>0</v>
      </c>
      <c r="J15" s="169">
        <f>SUM(J24+J25)</f>
        <v>0</v>
      </c>
      <c r="K15" s="215">
        <f>SUM(K24+K25)</f>
        <v>0</v>
      </c>
      <c r="L15" s="168">
        <f>SUM(M15:N15)</f>
        <v>0</v>
      </c>
      <c r="M15" s="169">
        <f>SUM(M24+M25)</f>
        <v>0</v>
      </c>
      <c r="N15" s="215">
        <f>SUM(N24+N25)</f>
        <v>0</v>
      </c>
      <c r="O15" s="210">
        <f>SUM(P15:Q15)</f>
        <v>0</v>
      </c>
      <c r="P15" s="169">
        <f>SUM(P24+P25)</f>
        <v>0</v>
      </c>
      <c r="Q15" s="169">
        <f>SUM(Q24+Q25)</f>
        <v>0</v>
      </c>
      <c r="R15" s="226">
        <f>SUM(S15:U15)</f>
        <v>0</v>
      </c>
      <c r="S15" s="169">
        <f>SUM(S24+S25)</f>
        <v>0</v>
      </c>
      <c r="T15" s="169">
        <f>SUM(T24+T25)</f>
        <v>0</v>
      </c>
      <c r="U15" s="207">
        <f>SUM(U24+U25)</f>
        <v>0</v>
      </c>
      <c r="V15" s="253">
        <v>781</v>
      </c>
      <c r="W15" s="264">
        <v>661</v>
      </c>
      <c r="X15" s="169">
        <f>SUM(X24+X25)</f>
        <v>120</v>
      </c>
      <c r="Y15" s="169">
        <f>SUM(Y24+Y25)</f>
        <v>0</v>
      </c>
      <c r="Z15" s="169">
        <f>SUM(Z24+Z25)</f>
        <v>0</v>
      </c>
      <c r="AA15" s="215">
        <f>SUM(AA24+AA25)</f>
        <v>0</v>
      </c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  <c r="FY15" s="52"/>
      <c r="FZ15" s="52"/>
      <c r="GA15" s="52"/>
      <c r="GB15" s="52"/>
      <c r="GC15" s="52"/>
      <c r="GD15" s="52"/>
      <c r="GE15" s="52"/>
      <c r="GF15" s="52"/>
      <c r="GG15" s="52"/>
      <c r="GH15" s="52"/>
      <c r="GI15" s="52"/>
      <c r="GJ15" s="52"/>
      <c r="GK15" s="52"/>
      <c r="GL15" s="52"/>
      <c r="GM15" s="52"/>
      <c r="GN15" s="52"/>
      <c r="GO15" s="52"/>
      <c r="GP15" s="52"/>
      <c r="GQ15" s="52"/>
      <c r="GR15" s="52"/>
      <c r="GS15" s="52"/>
      <c r="GT15" s="52"/>
      <c r="GU15" s="52"/>
      <c r="GV15" s="52"/>
      <c r="GW15" s="52"/>
      <c r="GX15" s="52"/>
      <c r="GY15" s="52"/>
      <c r="GZ15" s="52"/>
      <c r="HA15" s="52"/>
      <c r="HB15" s="52"/>
      <c r="HC15" s="52"/>
      <c r="HD15" s="52"/>
      <c r="HE15" s="52"/>
      <c r="HF15" s="52"/>
      <c r="HG15" s="52"/>
      <c r="HH15" s="52"/>
      <c r="HI15" s="52"/>
      <c r="HJ15" s="52"/>
      <c r="HK15" s="52"/>
      <c r="HL15" s="52"/>
      <c r="HM15" s="52"/>
      <c r="HN15" s="52"/>
      <c r="HO15" s="52"/>
      <c r="HP15" s="52"/>
      <c r="HQ15" s="52"/>
      <c r="HR15" s="52"/>
      <c r="HS15" s="52"/>
      <c r="HT15" s="52"/>
      <c r="HU15" s="52"/>
      <c r="HV15" s="52"/>
      <c r="HW15" s="52"/>
      <c r="HX15" s="52"/>
      <c r="HY15" s="52"/>
      <c r="HZ15" s="52"/>
      <c r="IA15" s="52"/>
      <c r="IB15" s="52"/>
      <c r="IC15" s="52"/>
      <c r="ID15" s="52"/>
      <c r="IE15" s="52"/>
      <c r="IF15" s="52"/>
      <c r="IG15" s="52"/>
      <c r="IH15" s="52"/>
      <c r="II15" s="52"/>
      <c r="IJ15" s="52"/>
      <c r="IK15" s="52"/>
      <c r="IL15" s="52"/>
      <c r="IM15" s="52"/>
      <c r="IN15" s="52"/>
      <c r="IO15" s="52"/>
      <c r="IP15" s="52"/>
      <c r="IQ15" s="52"/>
      <c r="IR15" s="52"/>
      <c r="IS15" s="52"/>
      <c r="IT15" s="52"/>
      <c r="IU15" s="52"/>
    </row>
    <row r="16" spans="1:255" x14ac:dyDescent="0.2">
      <c r="A16" s="217" t="s">
        <v>88</v>
      </c>
      <c r="B16" s="220" t="s">
        <v>98</v>
      </c>
      <c r="C16" s="223">
        <v>50082817</v>
      </c>
      <c r="D16" s="252" t="s">
        <v>77</v>
      </c>
      <c r="E16" s="251">
        <v>488</v>
      </c>
      <c r="F16" s="237">
        <v>0</v>
      </c>
      <c r="G16" s="227">
        <v>0</v>
      </c>
      <c r="H16" s="232">
        <v>0</v>
      </c>
      <c r="I16" s="246">
        <v>0</v>
      </c>
      <c r="J16" s="227">
        <v>0</v>
      </c>
      <c r="K16" s="228">
        <v>0</v>
      </c>
      <c r="L16" s="237">
        <v>0</v>
      </c>
      <c r="M16" s="227">
        <v>0</v>
      </c>
      <c r="N16" s="232">
        <v>0</v>
      </c>
      <c r="O16" s="246">
        <f>SUM(P16:Q16)</f>
        <v>0</v>
      </c>
      <c r="P16" s="227">
        <v>0</v>
      </c>
      <c r="Q16" s="228">
        <v>0</v>
      </c>
      <c r="R16" s="240">
        <v>63</v>
      </c>
      <c r="S16" s="227">
        <v>0</v>
      </c>
      <c r="T16" s="227">
        <v>63</v>
      </c>
      <c r="U16" s="232">
        <v>0</v>
      </c>
      <c r="V16" s="240">
        <v>425</v>
      </c>
      <c r="W16" s="261">
        <v>366</v>
      </c>
      <c r="X16" s="227">
        <v>59</v>
      </c>
      <c r="Y16" s="227">
        <v>0</v>
      </c>
      <c r="Z16" s="232">
        <v>0</v>
      </c>
      <c r="AA16" s="228">
        <v>0</v>
      </c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  <c r="IH16" s="170"/>
      <c r="II16" s="170"/>
      <c r="IJ16" s="170"/>
      <c r="IK16" s="170"/>
      <c r="IL16" s="170"/>
      <c r="IM16" s="170"/>
      <c r="IN16" s="170"/>
      <c r="IO16" s="170"/>
      <c r="IP16" s="170"/>
      <c r="IQ16" s="170"/>
      <c r="IR16" s="170"/>
      <c r="IS16" s="170"/>
      <c r="IT16" s="170"/>
      <c r="IU16" s="170"/>
    </row>
    <row r="17" spans="1:255" ht="25.5" x14ac:dyDescent="0.2">
      <c r="A17" s="218" t="s">
        <v>89</v>
      </c>
      <c r="B17" s="221" t="s">
        <v>98</v>
      </c>
      <c r="C17" s="224">
        <v>50005499</v>
      </c>
      <c r="D17" s="249" t="s">
        <v>66</v>
      </c>
      <c r="E17" s="235">
        <v>911</v>
      </c>
      <c r="F17" s="238">
        <v>0</v>
      </c>
      <c r="G17" s="216">
        <v>0</v>
      </c>
      <c r="H17" s="233">
        <v>0</v>
      </c>
      <c r="I17" s="247">
        <v>469</v>
      </c>
      <c r="J17" s="216">
        <v>0</v>
      </c>
      <c r="K17" s="229">
        <v>469</v>
      </c>
      <c r="L17" s="238">
        <v>442</v>
      </c>
      <c r="M17" s="216">
        <v>442</v>
      </c>
      <c r="N17" s="233">
        <v>0</v>
      </c>
      <c r="O17" s="247">
        <f t="shared" ref="O17:O26" si="0">SUM(P17:Q17)</f>
        <v>0</v>
      </c>
      <c r="P17" s="216">
        <v>0</v>
      </c>
      <c r="Q17" s="229">
        <v>0</v>
      </c>
      <c r="R17" s="241">
        <v>0</v>
      </c>
      <c r="S17" s="216">
        <v>0</v>
      </c>
      <c r="T17" s="216">
        <v>0</v>
      </c>
      <c r="U17" s="233">
        <v>0</v>
      </c>
      <c r="V17" s="241">
        <v>0</v>
      </c>
      <c r="W17" s="262">
        <v>0</v>
      </c>
      <c r="X17" s="216">
        <v>0</v>
      </c>
      <c r="Y17" s="216">
        <v>0</v>
      </c>
      <c r="Z17" s="233">
        <v>0</v>
      </c>
      <c r="AA17" s="229">
        <v>0</v>
      </c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170"/>
      <c r="FG17" s="170"/>
      <c r="FH17" s="170"/>
      <c r="FI17" s="170"/>
      <c r="FJ17" s="170"/>
      <c r="FK17" s="170"/>
      <c r="FL17" s="170"/>
      <c r="FM17" s="170"/>
      <c r="FN17" s="170"/>
      <c r="FO17" s="170"/>
      <c r="FP17" s="170"/>
      <c r="FQ17" s="170"/>
      <c r="FR17" s="170"/>
      <c r="FS17" s="170"/>
      <c r="FT17" s="170"/>
      <c r="FU17" s="170"/>
      <c r="FV17" s="170"/>
      <c r="FW17" s="170"/>
      <c r="FX17" s="170"/>
      <c r="FY17" s="170"/>
      <c r="FZ17" s="170"/>
      <c r="GA17" s="170"/>
      <c r="GB17" s="170"/>
      <c r="GC17" s="170"/>
      <c r="GD17" s="170"/>
      <c r="GE17" s="170"/>
      <c r="GF17" s="170"/>
      <c r="GG17" s="170"/>
      <c r="GH17" s="170"/>
      <c r="GI17" s="170"/>
      <c r="GJ17" s="170"/>
      <c r="GK17" s="170"/>
      <c r="GL17" s="170"/>
      <c r="GM17" s="170"/>
      <c r="GN17" s="170"/>
      <c r="GO17" s="170"/>
      <c r="GP17" s="170"/>
      <c r="GQ17" s="170"/>
      <c r="GR17" s="170"/>
      <c r="GS17" s="170"/>
      <c r="GT17" s="170"/>
      <c r="GU17" s="170"/>
      <c r="GV17" s="170"/>
      <c r="GW17" s="170"/>
      <c r="GX17" s="170"/>
      <c r="GY17" s="170"/>
      <c r="GZ17" s="170"/>
      <c r="HA17" s="170"/>
      <c r="HB17" s="170"/>
      <c r="HC17" s="170"/>
      <c r="HD17" s="170"/>
      <c r="HE17" s="170"/>
      <c r="HF17" s="170"/>
      <c r="HG17" s="170"/>
      <c r="HH17" s="170"/>
      <c r="HI17" s="170"/>
      <c r="HJ17" s="170"/>
      <c r="HK17" s="170"/>
      <c r="HL17" s="170"/>
      <c r="HM17" s="170"/>
      <c r="HN17" s="170"/>
      <c r="HO17" s="170"/>
      <c r="HP17" s="170"/>
      <c r="HQ17" s="170"/>
      <c r="HR17" s="170"/>
      <c r="HS17" s="170"/>
      <c r="HT17" s="170"/>
      <c r="HU17" s="170"/>
      <c r="HV17" s="170"/>
      <c r="HW17" s="170"/>
      <c r="HX17" s="170"/>
      <c r="HY17" s="170"/>
      <c r="HZ17" s="170"/>
      <c r="IA17" s="170"/>
      <c r="IB17" s="170"/>
      <c r="IC17" s="170"/>
      <c r="ID17" s="170"/>
      <c r="IE17" s="170"/>
      <c r="IF17" s="170"/>
      <c r="IG17" s="170"/>
      <c r="IH17" s="170"/>
      <c r="II17" s="170"/>
      <c r="IJ17" s="170"/>
      <c r="IK17" s="170"/>
      <c r="IL17" s="170"/>
      <c r="IM17" s="170"/>
      <c r="IN17" s="170"/>
      <c r="IO17" s="170"/>
      <c r="IP17" s="170"/>
      <c r="IQ17" s="170"/>
      <c r="IR17" s="170"/>
      <c r="IS17" s="170"/>
      <c r="IT17" s="170"/>
      <c r="IU17" s="170"/>
    </row>
    <row r="18" spans="1:255" x14ac:dyDescent="0.2">
      <c r="A18" s="218" t="s">
        <v>89</v>
      </c>
      <c r="B18" s="221" t="s">
        <v>98</v>
      </c>
      <c r="C18" s="224">
        <v>50082825</v>
      </c>
      <c r="D18" s="249" t="s">
        <v>78</v>
      </c>
      <c r="E18" s="235">
        <v>752</v>
      </c>
      <c r="F18" s="238">
        <v>0</v>
      </c>
      <c r="G18" s="216">
        <v>0</v>
      </c>
      <c r="H18" s="233">
        <v>0</v>
      </c>
      <c r="I18" s="247">
        <v>0</v>
      </c>
      <c r="J18" s="216">
        <v>0</v>
      </c>
      <c r="K18" s="229">
        <v>0</v>
      </c>
      <c r="L18" s="238">
        <v>0</v>
      </c>
      <c r="M18" s="216">
        <v>0</v>
      </c>
      <c r="N18" s="233">
        <v>0</v>
      </c>
      <c r="O18" s="247">
        <f t="shared" si="0"/>
        <v>0</v>
      </c>
      <c r="P18" s="216">
        <v>0</v>
      </c>
      <c r="Q18" s="229">
        <v>0</v>
      </c>
      <c r="R18" s="241">
        <v>0</v>
      </c>
      <c r="S18" s="216">
        <v>0</v>
      </c>
      <c r="T18" s="216">
        <v>0</v>
      </c>
      <c r="U18" s="233">
        <v>0</v>
      </c>
      <c r="V18" s="241">
        <v>752</v>
      </c>
      <c r="W18" s="262">
        <v>752</v>
      </c>
      <c r="X18" s="216">
        <v>0</v>
      </c>
      <c r="Y18" s="216">
        <v>0</v>
      </c>
      <c r="Z18" s="233">
        <v>0</v>
      </c>
      <c r="AA18" s="229">
        <v>0</v>
      </c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170"/>
      <c r="BO18" s="170"/>
      <c r="BP18" s="170"/>
      <c r="BQ18" s="170"/>
      <c r="BR18" s="170"/>
      <c r="BS18" s="170"/>
      <c r="BT18" s="170"/>
      <c r="BU18" s="170"/>
      <c r="BV18" s="170"/>
      <c r="BW18" s="170"/>
      <c r="BX18" s="170"/>
      <c r="BY18" s="170"/>
      <c r="BZ18" s="170"/>
      <c r="CA18" s="170"/>
      <c r="CB18" s="170"/>
      <c r="CC18" s="170"/>
      <c r="CD18" s="170"/>
      <c r="CE18" s="170"/>
      <c r="CF18" s="170"/>
      <c r="CG18" s="170"/>
      <c r="CH18" s="170"/>
      <c r="CI18" s="170"/>
      <c r="CJ18" s="170"/>
      <c r="CK18" s="170"/>
      <c r="CL18" s="170"/>
      <c r="CM18" s="170"/>
      <c r="CN18" s="170"/>
      <c r="CO18" s="170"/>
      <c r="CP18" s="170"/>
      <c r="CQ18" s="170"/>
      <c r="CR18" s="170"/>
      <c r="CS18" s="170"/>
      <c r="CT18" s="170"/>
      <c r="CU18" s="170"/>
      <c r="CV18" s="170"/>
      <c r="CW18" s="170"/>
      <c r="CX18" s="170"/>
      <c r="CY18" s="170"/>
      <c r="CZ18" s="170"/>
      <c r="DA18" s="170"/>
      <c r="DB18" s="170"/>
      <c r="DC18" s="170"/>
      <c r="DD18" s="170"/>
      <c r="DE18" s="170"/>
      <c r="DF18" s="170"/>
      <c r="DG18" s="170"/>
      <c r="DH18" s="170"/>
      <c r="DI18" s="170"/>
      <c r="DJ18" s="170"/>
      <c r="DK18" s="170"/>
      <c r="DL18" s="170"/>
      <c r="DM18" s="170"/>
      <c r="DN18" s="170"/>
      <c r="DO18" s="170"/>
      <c r="DP18" s="170"/>
      <c r="DQ18" s="170"/>
      <c r="DR18" s="170"/>
      <c r="DS18" s="170"/>
      <c r="DT18" s="170"/>
      <c r="DU18" s="170"/>
      <c r="DV18" s="170"/>
      <c r="DW18" s="170"/>
      <c r="DX18" s="170"/>
      <c r="DY18" s="170"/>
      <c r="DZ18" s="170"/>
      <c r="EA18" s="170"/>
      <c r="EB18" s="170"/>
      <c r="EC18" s="170"/>
      <c r="ED18" s="170"/>
      <c r="EE18" s="170"/>
      <c r="EF18" s="170"/>
      <c r="EG18" s="170"/>
      <c r="EH18" s="170"/>
      <c r="EI18" s="170"/>
      <c r="EJ18" s="170"/>
      <c r="EK18" s="170"/>
      <c r="EL18" s="170"/>
      <c r="EM18" s="170"/>
      <c r="EN18" s="170"/>
      <c r="EO18" s="170"/>
      <c r="EP18" s="170"/>
      <c r="EQ18" s="170"/>
      <c r="ER18" s="170"/>
      <c r="ES18" s="170"/>
      <c r="ET18" s="170"/>
      <c r="EU18" s="170"/>
      <c r="EV18" s="170"/>
      <c r="EW18" s="170"/>
      <c r="EX18" s="170"/>
      <c r="EY18" s="170"/>
      <c r="EZ18" s="170"/>
      <c r="FA18" s="170"/>
      <c r="FB18" s="170"/>
      <c r="FC18" s="170"/>
      <c r="FD18" s="170"/>
      <c r="FE18" s="170"/>
      <c r="FF18" s="170"/>
      <c r="FG18" s="170"/>
      <c r="FH18" s="170"/>
      <c r="FI18" s="170"/>
      <c r="FJ18" s="170"/>
      <c r="FK18" s="170"/>
      <c r="FL18" s="170"/>
      <c r="FM18" s="170"/>
      <c r="FN18" s="170"/>
      <c r="FO18" s="170"/>
      <c r="FP18" s="170"/>
      <c r="FQ18" s="170"/>
      <c r="FR18" s="170"/>
      <c r="FS18" s="170"/>
      <c r="FT18" s="170"/>
      <c r="FU18" s="170"/>
      <c r="FV18" s="170"/>
      <c r="FW18" s="170"/>
      <c r="FX18" s="170"/>
      <c r="FY18" s="170"/>
      <c r="FZ18" s="170"/>
      <c r="GA18" s="170"/>
      <c r="GB18" s="170"/>
      <c r="GC18" s="170"/>
      <c r="GD18" s="170"/>
      <c r="GE18" s="170"/>
      <c r="GF18" s="170"/>
      <c r="GG18" s="170"/>
      <c r="GH18" s="170"/>
      <c r="GI18" s="170"/>
      <c r="GJ18" s="170"/>
      <c r="GK18" s="170"/>
      <c r="GL18" s="170"/>
      <c r="GM18" s="170"/>
      <c r="GN18" s="170"/>
      <c r="GO18" s="170"/>
      <c r="GP18" s="170"/>
      <c r="GQ18" s="170"/>
      <c r="GR18" s="170"/>
      <c r="GS18" s="170"/>
      <c r="GT18" s="170"/>
      <c r="GU18" s="170"/>
      <c r="GV18" s="170"/>
      <c r="GW18" s="170"/>
      <c r="GX18" s="170"/>
      <c r="GY18" s="170"/>
      <c r="GZ18" s="170"/>
      <c r="HA18" s="170"/>
      <c r="HB18" s="170"/>
      <c r="HC18" s="170"/>
      <c r="HD18" s="170"/>
      <c r="HE18" s="170"/>
      <c r="HF18" s="170"/>
      <c r="HG18" s="170"/>
      <c r="HH18" s="170"/>
      <c r="HI18" s="170"/>
      <c r="HJ18" s="170"/>
      <c r="HK18" s="170"/>
      <c r="HL18" s="170"/>
      <c r="HM18" s="170"/>
      <c r="HN18" s="170"/>
      <c r="HO18" s="170"/>
      <c r="HP18" s="170"/>
      <c r="HQ18" s="170"/>
      <c r="HR18" s="170"/>
      <c r="HS18" s="170"/>
      <c r="HT18" s="170"/>
      <c r="HU18" s="170"/>
      <c r="HV18" s="170"/>
      <c r="HW18" s="170"/>
      <c r="HX18" s="170"/>
      <c r="HY18" s="170"/>
      <c r="HZ18" s="170"/>
      <c r="IA18" s="170"/>
      <c r="IB18" s="170"/>
      <c r="IC18" s="170"/>
      <c r="ID18" s="170"/>
      <c r="IE18" s="170"/>
      <c r="IF18" s="170"/>
      <c r="IG18" s="170"/>
      <c r="IH18" s="170"/>
      <c r="II18" s="170"/>
      <c r="IJ18" s="170"/>
      <c r="IK18" s="170"/>
      <c r="IL18" s="170"/>
      <c r="IM18" s="170"/>
      <c r="IN18" s="170"/>
      <c r="IO18" s="170"/>
      <c r="IP18" s="170"/>
      <c r="IQ18" s="170"/>
      <c r="IR18" s="170"/>
      <c r="IS18" s="170"/>
      <c r="IT18" s="170"/>
      <c r="IU18" s="170"/>
    </row>
    <row r="19" spans="1:255" x14ac:dyDescent="0.2">
      <c r="A19" s="218" t="s">
        <v>90</v>
      </c>
      <c r="B19" s="221" t="s">
        <v>98</v>
      </c>
      <c r="C19" s="224">
        <v>50082833</v>
      </c>
      <c r="D19" s="249" t="s">
        <v>79</v>
      </c>
      <c r="E19" s="235">
        <v>399</v>
      </c>
      <c r="F19" s="238">
        <v>0</v>
      </c>
      <c r="G19" s="216">
        <v>0</v>
      </c>
      <c r="H19" s="233">
        <v>0</v>
      </c>
      <c r="I19" s="247">
        <v>0</v>
      </c>
      <c r="J19" s="216">
        <v>0</v>
      </c>
      <c r="K19" s="229">
        <v>0</v>
      </c>
      <c r="L19" s="238">
        <v>0</v>
      </c>
      <c r="M19" s="216">
        <v>0</v>
      </c>
      <c r="N19" s="233">
        <v>0</v>
      </c>
      <c r="O19" s="247">
        <f t="shared" si="0"/>
        <v>0</v>
      </c>
      <c r="P19" s="216">
        <v>0</v>
      </c>
      <c r="Q19" s="229">
        <v>0</v>
      </c>
      <c r="R19" s="241">
        <v>0</v>
      </c>
      <c r="S19" s="216">
        <v>0</v>
      </c>
      <c r="T19" s="216">
        <v>0</v>
      </c>
      <c r="U19" s="233">
        <v>0</v>
      </c>
      <c r="V19" s="241">
        <v>399</v>
      </c>
      <c r="W19" s="262">
        <v>270</v>
      </c>
      <c r="X19" s="216">
        <v>0</v>
      </c>
      <c r="Y19" s="216">
        <v>129</v>
      </c>
      <c r="Z19" s="233">
        <v>0</v>
      </c>
      <c r="AA19" s="229">
        <v>0</v>
      </c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0"/>
      <c r="FE19" s="170"/>
      <c r="FF19" s="170"/>
      <c r="FG19" s="170"/>
      <c r="FH19" s="170"/>
      <c r="FI19" s="170"/>
      <c r="FJ19" s="170"/>
      <c r="FK19" s="170"/>
      <c r="FL19" s="170"/>
      <c r="FM19" s="170"/>
      <c r="FN19" s="170"/>
      <c r="FO19" s="170"/>
      <c r="FP19" s="170"/>
      <c r="FQ19" s="170"/>
      <c r="FR19" s="170"/>
      <c r="FS19" s="170"/>
      <c r="FT19" s="170"/>
      <c r="FU19" s="170"/>
      <c r="FV19" s="170"/>
      <c r="FW19" s="170"/>
      <c r="FX19" s="170"/>
      <c r="FY19" s="170"/>
      <c r="FZ19" s="170"/>
      <c r="GA19" s="170"/>
      <c r="GB19" s="170"/>
      <c r="GC19" s="170"/>
      <c r="GD19" s="170"/>
      <c r="GE19" s="170"/>
      <c r="GF19" s="170"/>
      <c r="GG19" s="170"/>
      <c r="GH19" s="170"/>
      <c r="GI19" s="170"/>
      <c r="GJ19" s="170"/>
      <c r="GK19" s="170"/>
      <c r="GL19" s="170"/>
      <c r="GM19" s="170"/>
      <c r="GN19" s="170"/>
      <c r="GO19" s="170"/>
      <c r="GP19" s="170"/>
      <c r="GQ19" s="170"/>
      <c r="GR19" s="170"/>
      <c r="GS19" s="170"/>
      <c r="GT19" s="170"/>
      <c r="GU19" s="170"/>
      <c r="GV19" s="170"/>
      <c r="GW19" s="170"/>
      <c r="GX19" s="170"/>
      <c r="GY19" s="170"/>
      <c r="GZ19" s="170"/>
      <c r="HA19" s="170"/>
      <c r="HB19" s="170"/>
      <c r="HC19" s="170"/>
      <c r="HD19" s="170"/>
      <c r="HE19" s="170"/>
      <c r="HF19" s="170"/>
      <c r="HG19" s="170"/>
      <c r="HH19" s="170"/>
      <c r="HI19" s="170"/>
      <c r="HJ19" s="170"/>
      <c r="HK19" s="170"/>
      <c r="HL19" s="170"/>
      <c r="HM19" s="170"/>
      <c r="HN19" s="170"/>
      <c r="HO19" s="170"/>
      <c r="HP19" s="170"/>
      <c r="HQ19" s="170"/>
      <c r="HR19" s="170"/>
      <c r="HS19" s="170"/>
      <c r="HT19" s="170"/>
      <c r="HU19" s="170"/>
      <c r="HV19" s="170"/>
      <c r="HW19" s="170"/>
      <c r="HX19" s="170"/>
      <c r="HY19" s="170"/>
      <c r="HZ19" s="170"/>
      <c r="IA19" s="170"/>
      <c r="IB19" s="170"/>
      <c r="IC19" s="170"/>
      <c r="ID19" s="170"/>
      <c r="IE19" s="170"/>
      <c r="IF19" s="170"/>
      <c r="IG19" s="170"/>
      <c r="IH19" s="170"/>
      <c r="II19" s="170"/>
      <c r="IJ19" s="170"/>
      <c r="IK19" s="170"/>
      <c r="IL19" s="170"/>
      <c r="IM19" s="170"/>
      <c r="IN19" s="170"/>
      <c r="IO19" s="170"/>
      <c r="IP19" s="170"/>
      <c r="IQ19" s="170"/>
      <c r="IR19" s="170"/>
      <c r="IS19" s="170"/>
      <c r="IT19" s="170"/>
      <c r="IU19" s="170"/>
    </row>
    <row r="20" spans="1:255" x14ac:dyDescent="0.2">
      <c r="A20" s="218" t="s">
        <v>91</v>
      </c>
      <c r="B20" s="221" t="s">
        <v>98</v>
      </c>
      <c r="C20" s="224">
        <v>50082841</v>
      </c>
      <c r="D20" s="249" t="s">
        <v>80</v>
      </c>
      <c r="E20" s="235">
        <v>304</v>
      </c>
      <c r="F20" s="238">
        <v>0</v>
      </c>
      <c r="G20" s="216">
        <v>0</v>
      </c>
      <c r="H20" s="233">
        <v>0</v>
      </c>
      <c r="I20" s="247">
        <v>0</v>
      </c>
      <c r="J20" s="216">
        <v>0</v>
      </c>
      <c r="K20" s="229">
        <v>0</v>
      </c>
      <c r="L20" s="238">
        <v>0</v>
      </c>
      <c r="M20" s="216">
        <v>0</v>
      </c>
      <c r="N20" s="233">
        <v>0</v>
      </c>
      <c r="O20" s="247">
        <f t="shared" si="0"/>
        <v>0</v>
      </c>
      <c r="P20" s="216">
        <v>0</v>
      </c>
      <c r="Q20" s="229">
        <v>0</v>
      </c>
      <c r="R20" s="241">
        <v>0</v>
      </c>
      <c r="S20" s="216">
        <v>0</v>
      </c>
      <c r="T20" s="216">
        <v>0</v>
      </c>
      <c r="U20" s="233">
        <v>0</v>
      </c>
      <c r="V20" s="241">
        <v>304</v>
      </c>
      <c r="W20" s="262">
        <v>290</v>
      </c>
      <c r="X20" s="216">
        <v>14</v>
      </c>
      <c r="Y20" s="216">
        <v>0</v>
      </c>
      <c r="Z20" s="233">
        <v>0</v>
      </c>
      <c r="AA20" s="229">
        <v>0</v>
      </c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70"/>
      <c r="FI20" s="170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0"/>
      <c r="GC20" s="170"/>
      <c r="GD20" s="170"/>
      <c r="GE20" s="170"/>
      <c r="GF20" s="170"/>
      <c r="GG20" s="170"/>
      <c r="GH20" s="170"/>
      <c r="GI20" s="170"/>
      <c r="GJ20" s="170"/>
      <c r="GK20" s="170"/>
      <c r="GL20" s="170"/>
      <c r="GM20" s="170"/>
      <c r="GN20" s="170"/>
      <c r="GO20" s="170"/>
      <c r="GP20" s="170"/>
      <c r="GQ20" s="170"/>
      <c r="GR20" s="170"/>
      <c r="GS20" s="170"/>
      <c r="GT20" s="170"/>
      <c r="GU20" s="170"/>
      <c r="GV20" s="170"/>
      <c r="GW20" s="170"/>
      <c r="GX20" s="170"/>
      <c r="GY20" s="170"/>
      <c r="GZ20" s="170"/>
      <c r="HA20" s="170"/>
      <c r="HB20" s="170"/>
      <c r="HC20" s="170"/>
      <c r="HD20" s="170"/>
      <c r="HE20" s="170"/>
      <c r="HF20" s="170"/>
      <c r="HG20" s="170"/>
      <c r="HH20" s="170"/>
      <c r="HI20" s="170"/>
      <c r="HJ20" s="170"/>
      <c r="HK20" s="170"/>
      <c r="HL20" s="170"/>
      <c r="HM20" s="170"/>
      <c r="HN20" s="170"/>
      <c r="HO20" s="170"/>
      <c r="HP20" s="170"/>
      <c r="HQ20" s="170"/>
      <c r="HR20" s="170"/>
      <c r="HS20" s="170"/>
      <c r="HT20" s="170"/>
      <c r="HU20" s="170"/>
      <c r="HV20" s="170"/>
      <c r="HW20" s="170"/>
      <c r="HX20" s="170"/>
      <c r="HY20" s="170"/>
      <c r="HZ20" s="170"/>
      <c r="IA20" s="170"/>
      <c r="IB20" s="170"/>
      <c r="IC20" s="170"/>
      <c r="ID20" s="170"/>
      <c r="IE20" s="170"/>
      <c r="IF20" s="170"/>
      <c r="IG20" s="170"/>
      <c r="IH20" s="170"/>
      <c r="II20" s="170"/>
      <c r="IJ20" s="170"/>
      <c r="IK20" s="170"/>
      <c r="IL20" s="170"/>
      <c r="IM20" s="170"/>
      <c r="IN20" s="170"/>
      <c r="IO20" s="170"/>
      <c r="IP20" s="170"/>
      <c r="IQ20" s="170"/>
      <c r="IR20" s="170"/>
      <c r="IS20" s="170"/>
      <c r="IT20" s="170"/>
      <c r="IU20" s="170"/>
    </row>
    <row r="21" spans="1:255" x14ac:dyDescent="0.2">
      <c r="A21" s="218" t="s">
        <v>92</v>
      </c>
      <c r="B21" s="221" t="s">
        <v>98</v>
      </c>
      <c r="C21" s="224">
        <v>50033115</v>
      </c>
      <c r="D21" s="249" t="s">
        <v>86</v>
      </c>
      <c r="E21" s="235">
        <v>242</v>
      </c>
      <c r="F21" s="238">
        <v>0</v>
      </c>
      <c r="G21" s="216">
        <v>0</v>
      </c>
      <c r="H21" s="233">
        <v>0</v>
      </c>
      <c r="I21" s="247">
        <v>0</v>
      </c>
      <c r="J21" s="216">
        <v>0</v>
      </c>
      <c r="K21" s="229">
        <v>0</v>
      </c>
      <c r="L21" s="238">
        <v>0</v>
      </c>
      <c r="M21" s="216">
        <v>0</v>
      </c>
      <c r="N21" s="233">
        <v>0</v>
      </c>
      <c r="O21" s="247">
        <f t="shared" si="0"/>
        <v>0</v>
      </c>
      <c r="P21" s="216">
        <v>0</v>
      </c>
      <c r="Q21" s="229">
        <v>0</v>
      </c>
      <c r="R21" s="241">
        <v>0</v>
      </c>
      <c r="S21" s="216">
        <v>0</v>
      </c>
      <c r="T21" s="216">
        <v>0</v>
      </c>
      <c r="U21" s="233">
        <v>0</v>
      </c>
      <c r="V21" s="241">
        <v>242</v>
      </c>
      <c r="W21" s="262">
        <v>242</v>
      </c>
      <c r="X21" s="216">
        <v>0</v>
      </c>
      <c r="Y21" s="216">
        <v>0</v>
      </c>
      <c r="Z21" s="233">
        <v>0</v>
      </c>
      <c r="AA21" s="229">
        <v>0</v>
      </c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0"/>
      <c r="GK21" s="170"/>
      <c r="GL21" s="170"/>
      <c r="GM21" s="170"/>
      <c r="GN21" s="170"/>
      <c r="GO21" s="170"/>
      <c r="GP21" s="170"/>
      <c r="GQ21" s="170"/>
      <c r="GR21" s="170"/>
      <c r="GS21" s="170"/>
      <c r="GT21" s="170"/>
      <c r="GU21" s="170"/>
      <c r="GV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G21" s="170"/>
      <c r="HH21" s="170"/>
      <c r="HI21" s="170"/>
      <c r="HJ21" s="170"/>
      <c r="HK21" s="170"/>
      <c r="HL21" s="170"/>
      <c r="HM21" s="170"/>
      <c r="HN21" s="170"/>
      <c r="HO21" s="170"/>
      <c r="HP21" s="170"/>
      <c r="HQ21" s="170"/>
      <c r="HR21" s="170"/>
      <c r="HS21" s="170"/>
      <c r="HT21" s="170"/>
      <c r="HU21" s="170"/>
      <c r="HV21" s="170"/>
      <c r="HW21" s="170"/>
      <c r="HX21" s="170"/>
      <c r="HY21" s="170"/>
      <c r="HZ21" s="170"/>
      <c r="IA21" s="170"/>
      <c r="IB21" s="170"/>
      <c r="IC21" s="170"/>
      <c r="ID21" s="170"/>
      <c r="IE21" s="170"/>
      <c r="IF21" s="170"/>
      <c r="IG21" s="170"/>
      <c r="IH21" s="170"/>
      <c r="II21" s="170"/>
      <c r="IJ21" s="170"/>
      <c r="IK21" s="170"/>
      <c r="IL21" s="170"/>
      <c r="IM21" s="170"/>
      <c r="IN21" s="170"/>
      <c r="IO21" s="170"/>
      <c r="IP21" s="170"/>
      <c r="IQ21" s="170"/>
      <c r="IR21" s="170"/>
      <c r="IS21" s="170"/>
      <c r="IT21" s="170"/>
      <c r="IU21" s="170"/>
    </row>
    <row r="22" spans="1:255" x14ac:dyDescent="0.2">
      <c r="A22" s="218" t="s">
        <v>93</v>
      </c>
      <c r="B22" s="221" t="s">
        <v>98</v>
      </c>
      <c r="C22" s="224">
        <v>50033182</v>
      </c>
      <c r="D22" s="249" t="s">
        <v>106</v>
      </c>
      <c r="E22" s="235">
        <v>181</v>
      </c>
      <c r="F22" s="238">
        <v>0</v>
      </c>
      <c r="G22" s="216">
        <v>0</v>
      </c>
      <c r="H22" s="233">
        <v>0</v>
      </c>
      <c r="I22" s="247">
        <v>0</v>
      </c>
      <c r="J22" s="216">
        <v>0</v>
      </c>
      <c r="K22" s="229">
        <v>0</v>
      </c>
      <c r="L22" s="238">
        <v>0</v>
      </c>
      <c r="M22" s="216">
        <v>0</v>
      </c>
      <c r="N22" s="233">
        <v>0</v>
      </c>
      <c r="O22" s="247">
        <f t="shared" si="0"/>
        <v>0</v>
      </c>
      <c r="P22" s="216">
        <v>0</v>
      </c>
      <c r="Q22" s="229">
        <v>0</v>
      </c>
      <c r="R22" s="241">
        <v>0</v>
      </c>
      <c r="S22" s="216">
        <v>0</v>
      </c>
      <c r="T22" s="216">
        <v>0</v>
      </c>
      <c r="U22" s="233">
        <v>0</v>
      </c>
      <c r="V22" s="241">
        <v>181</v>
      </c>
      <c r="W22" s="262">
        <v>140</v>
      </c>
      <c r="X22" s="216">
        <v>0</v>
      </c>
      <c r="Y22" s="216">
        <v>0</v>
      </c>
      <c r="Z22" s="233">
        <v>41</v>
      </c>
      <c r="AA22" s="229">
        <v>0</v>
      </c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  <c r="IH22" s="170"/>
      <c r="II22" s="170"/>
      <c r="IJ22" s="170"/>
      <c r="IK22" s="170"/>
      <c r="IL22" s="170"/>
      <c r="IM22" s="170"/>
      <c r="IN22" s="170"/>
      <c r="IO22" s="170"/>
      <c r="IP22" s="170"/>
      <c r="IQ22" s="170"/>
      <c r="IR22" s="170"/>
      <c r="IS22" s="170"/>
      <c r="IT22" s="170"/>
      <c r="IU22" s="170"/>
    </row>
    <row r="23" spans="1:255" x14ac:dyDescent="0.2">
      <c r="A23" s="218" t="s">
        <v>94</v>
      </c>
      <c r="B23" s="221" t="s">
        <v>98</v>
      </c>
      <c r="C23" s="224">
        <v>50033212</v>
      </c>
      <c r="D23" s="249" t="s">
        <v>107</v>
      </c>
      <c r="E23" s="235">
        <v>231</v>
      </c>
      <c r="F23" s="238">
        <v>0</v>
      </c>
      <c r="G23" s="216">
        <v>0</v>
      </c>
      <c r="H23" s="233">
        <v>0</v>
      </c>
      <c r="I23" s="247">
        <v>0</v>
      </c>
      <c r="J23" s="216">
        <v>0</v>
      </c>
      <c r="K23" s="229">
        <v>0</v>
      </c>
      <c r="L23" s="238">
        <v>0</v>
      </c>
      <c r="M23" s="216">
        <v>0</v>
      </c>
      <c r="N23" s="233">
        <v>0</v>
      </c>
      <c r="O23" s="247">
        <f t="shared" si="0"/>
        <v>0</v>
      </c>
      <c r="P23" s="216">
        <v>0</v>
      </c>
      <c r="Q23" s="229">
        <v>0</v>
      </c>
      <c r="R23" s="241">
        <v>0</v>
      </c>
      <c r="S23" s="216">
        <v>0</v>
      </c>
      <c r="T23" s="216">
        <v>0</v>
      </c>
      <c r="U23" s="233">
        <v>0</v>
      </c>
      <c r="V23" s="241">
        <v>231</v>
      </c>
      <c r="W23" s="262">
        <v>231</v>
      </c>
      <c r="X23" s="216">
        <v>0</v>
      </c>
      <c r="Y23" s="216">
        <v>0</v>
      </c>
      <c r="Z23" s="233">
        <v>0</v>
      </c>
      <c r="AA23" s="229">
        <v>0</v>
      </c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  <c r="HK23" s="170"/>
      <c r="HL23" s="170"/>
      <c r="HM23" s="170"/>
      <c r="HN23" s="170"/>
      <c r="HO23" s="170"/>
      <c r="HP23" s="170"/>
      <c r="HQ23" s="170"/>
      <c r="HR23" s="170"/>
      <c r="HS23" s="170"/>
      <c r="HT23" s="170"/>
      <c r="HU23" s="170"/>
      <c r="HV23" s="170"/>
      <c r="HW23" s="170"/>
      <c r="HX23" s="170"/>
      <c r="HY23" s="170"/>
      <c r="HZ23" s="170"/>
      <c r="IA23" s="170"/>
      <c r="IB23" s="170"/>
      <c r="IC23" s="170"/>
      <c r="ID23" s="170"/>
      <c r="IE23" s="170"/>
      <c r="IF23" s="170"/>
      <c r="IG23" s="170"/>
      <c r="IH23" s="170"/>
      <c r="II23" s="170"/>
      <c r="IJ23" s="170"/>
      <c r="IK23" s="170"/>
      <c r="IL23" s="170"/>
      <c r="IM23" s="170"/>
      <c r="IN23" s="170"/>
      <c r="IO23" s="170"/>
      <c r="IP23" s="170"/>
      <c r="IQ23" s="170"/>
      <c r="IR23" s="170"/>
      <c r="IS23" s="170"/>
      <c r="IT23" s="170"/>
      <c r="IU23" s="170"/>
    </row>
    <row r="24" spans="1:255" x14ac:dyDescent="0.2">
      <c r="A24" s="218" t="s">
        <v>95</v>
      </c>
      <c r="B24" s="221" t="s">
        <v>102</v>
      </c>
      <c r="C24" s="224">
        <v>50072900</v>
      </c>
      <c r="D24" s="249" t="s">
        <v>81</v>
      </c>
      <c r="E24" s="235">
        <v>301</v>
      </c>
      <c r="F24" s="238">
        <v>0</v>
      </c>
      <c r="G24" s="216">
        <v>0</v>
      </c>
      <c r="H24" s="233">
        <v>0</v>
      </c>
      <c r="I24" s="247">
        <v>0</v>
      </c>
      <c r="J24" s="216">
        <v>0</v>
      </c>
      <c r="K24" s="229">
        <v>0</v>
      </c>
      <c r="L24" s="238">
        <v>0</v>
      </c>
      <c r="M24" s="216">
        <v>0</v>
      </c>
      <c r="N24" s="233">
        <v>0</v>
      </c>
      <c r="O24" s="247">
        <f t="shared" si="0"/>
        <v>0</v>
      </c>
      <c r="P24" s="216">
        <v>0</v>
      </c>
      <c r="Q24" s="229">
        <v>0</v>
      </c>
      <c r="R24" s="241">
        <v>0</v>
      </c>
      <c r="S24" s="216">
        <v>0</v>
      </c>
      <c r="T24" s="216">
        <v>0</v>
      </c>
      <c r="U24" s="233">
        <v>0</v>
      </c>
      <c r="V24" s="241">
        <v>301</v>
      </c>
      <c r="W24" s="262">
        <v>272</v>
      </c>
      <c r="X24" s="216">
        <v>29</v>
      </c>
      <c r="Y24" s="216">
        <v>0</v>
      </c>
      <c r="Z24" s="233">
        <v>0</v>
      </c>
      <c r="AA24" s="229">
        <v>0</v>
      </c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  <c r="IG24" s="170"/>
      <c r="IH24" s="170"/>
      <c r="II24" s="170"/>
      <c r="IJ24" s="170"/>
      <c r="IK24" s="170"/>
      <c r="IL24" s="170"/>
      <c r="IM24" s="170"/>
      <c r="IN24" s="170"/>
      <c r="IO24" s="170"/>
      <c r="IP24" s="170"/>
      <c r="IQ24" s="170"/>
      <c r="IR24" s="170"/>
      <c r="IS24" s="170"/>
      <c r="IT24" s="170"/>
      <c r="IU24" s="170"/>
    </row>
    <row r="25" spans="1:255" x14ac:dyDescent="0.2">
      <c r="A25" s="218" t="s">
        <v>96</v>
      </c>
      <c r="B25" s="221" t="s">
        <v>102</v>
      </c>
      <c r="C25" s="224">
        <v>50082850</v>
      </c>
      <c r="D25" s="249" t="s">
        <v>82</v>
      </c>
      <c r="E25" s="235">
        <v>480</v>
      </c>
      <c r="F25" s="238">
        <v>0</v>
      </c>
      <c r="G25" s="216">
        <v>0</v>
      </c>
      <c r="H25" s="233">
        <v>0</v>
      </c>
      <c r="I25" s="247">
        <v>0</v>
      </c>
      <c r="J25" s="216">
        <v>0</v>
      </c>
      <c r="K25" s="229">
        <v>0</v>
      </c>
      <c r="L25" s="238">
        <v>0</v>
      </c>
      <c r="M25" s="216">
        <v>0</v>
      </c>
      <c r="N25" s="233">
        <v>0</v>
      </c>
      <c r="O25" s="247">
        <f t="shared" si="0"/>
        <v>0</v>
      </c>
      <c r="P25" s="216">
        <v>0</v>
      </c>
      <c r="Q25" s="229">
        <v>0</v>
      </c>
      <c r="R25" s="241">
        <v>0</v>
      </c>
      <c r="S25" s="216">
        <v>0</v>
      </c>
      <c r="T25" s="216">
        <v>0</v>
      </c>
      <c r="U25" s="233">
        <v>0</v>
      </c>
      <c r="V25" s="241">
        <v>480</v>
      </c>
      <c r="W25" s="262">
        <v>389</v>
      </c>
      <c r="X25" s="216">
        <v>91</v>
      </c>
      <c r="Y25" s="216">
        <v>0</v>
      </c>
      <c r="Z25" s="233">
        <v>0</v>
      </c>
      <c r="AA25" s="229">
        <v>0</v>
      </c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  <c r="HJ25" s="117"/>
      <c r="HK25" s="117"/>
      <c r="HL25" s="117"/>
      <c r="HM25" s="117"/>
      <c r="HN25" s="117"/>
      <c r="HO25" s="117"/>
      <c r="HP25" s="117"/>
      <c r="HQ25" s="117"/>
      <c r="HR25" s="117"/>
      <c r="HS25" s="117"/>
      <c r="HT25" s="117"/>
      <c r="HU25" s="117"/>
      <c r="HV25" s="117"/>
      <c r="HW25" s="117"/>
      <c r="HX25" s="117"/>
      <c r="HY25" s="117"/>
      <c r="HZ25" s="117"/>
      <c r="IA25" s="117"/>
      <c r="IB25" s="117"/>
      <c r="IC25" s="117"/>
      <c r="ID25" s="117"/>
      <c r="IE25" s="117"/>
      <c r="IF25" s="117"/>
      <c r="IG25" s="117"/>
      <c r="IH25" s="117"/>
      <c r="II25" s="117"/>
      <c r="IJ25" s="117"/>
      <c r="IK25" s="117"/>
      <c r="IL25" s="117"/>
      <c r="IM25" s="117"/>
      <c r="IN25" s="117"/>
      <c r="IO25" s="117"/>
      <c r="IP25" s="117"/>
      <c r="IQ25" s="117"/>
      <c r="IR25" s="117"/>
      <c r="IS25" s="117"/>
      <c r="IT25" s="117"/>
      <c r="IU25" s="117"/>
    </row>
    <row r="26" spans="1:255" ht="13.5" thickBot="1" x14ac:dyDescent="0.25">
      <c r="A26" s="219" t="s">
        <v>97</v>
      </c>
      <c r="B26" s="222" t="s">
        <v>98</v>
      </c>
      <c r="C26" s="225">
        <v>50082868</v>
      </c>
      <c r="D26" s="250" t="s">
        <v>83</v>
      </c>
      <c r="E26" s="236">
        <v>372</v>
      </c>
      <c r="F26" s="239">
        <v>0</v>
      </c>
      <c r="G26" s="230">
        <v>0</v>
      </c>
      <c r="H26" s="234">
        <v>0</v>
      </c>
      <c r="I26" s="248">
        <v>0</v>
      </c>
      <c r="J26" s="230">
        <v>0</v>
      </c>
      <c r="K26" s="231">
        <v>0</v>
      </c>
      <c r="L26" s="239">
        <v>0</v>
      </c>
      <c r="M26" s="230">
        <v>0</v>
      </c>
      <c r="N26" s="234">
        <v>0</v>
      </c>
      <c r="O26" s="248">
        <f t="shared" si="0"/>
        <v>0</v>
      </c>
      <c r="P26" s="230">
        <v>0</v>
      </c>
      <c r="Q26" s="231">
        <v>0</v>
      </c>
      <c r="R26" s="242">
        <v>0</v>
      </c>
      <c r="S26" s="230">
        <v>0</v>
      </c>
      <c r="T26" s="230">
        <v>0</v>
      </c>
      <c r="U26" s="234">
        <v>0</v>
      </c>
      <c r="V26" s="242">
        <v>372</v>
      </c>
      <c r="W26" s="263">
        <v>372</v>
      </c>
      <c r="X26" s="230">
        <v>0</v>
      </c>
      <c r="Y26" s="230">
        <v>0</v>
      </c>
      <c r="Z26" s="234">
        <v>0</v>
      </c>
      <c r="AA26" s="231">
        <v>0</v>
      </c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  <c r="HJ26" s="117"/>
      <c r="HK26" s="117"/>
      <c r="HL26" s="117"/>
      <c r="HM26" s="117"/>
      <c r="HN26" s="117"/>
      <c r="HO26" s="117"/>
      <c r="HP26" s="117"/>
      <c r="HQ26" s="117"/>
      <c r="HR26" s="117"/>
      <c r="HS26" s="117"/>
      <c r="HT26" s="117"/>
      <c r="HU26" s="117"/>
      <c r="HV26" s="117"/>
      <c r="HW26" s="117"/>
      <c r="HX26" s="117"/>
      <c r="HY26" s="117"/>
      <c r="HZ26" s="117"/>
      <c r="IA26" s="117"/>
      <c r="IB26" s="117"/>
      <c r="IC26" s="117"/>
      <c r="ID26" s="117"/>
      <c r="IE26" s="117"/>
      <c r="IF26" s="117"/>
      <c r="IG26" s="117"/>
      <c r="IH26" s="117"/>
      <c r="II26" s="117"/>
      <c r="IJ26" s="117"/>
      <c r="IK26" s="117"/>
      <c r="IL26" s="117"/>
      <c r="IM26" s="117"/>
      <c r="IN26" s="117"/>
      <c r="IO26" s="117"/>
      <c r="IP26" s="117"/>
      <c r="IQ26" s="117"/>
      <c r="IR26" s="117"/>
      <c r="IS26" s="117"/>
      <c r="IT26" s="117"/>
      <c r="IU26" s="117"/>
    </row>
    <row r="27" spans="1:255" x14ac:dyDescent="0.2">
      <c r="A27" s="84"/>
      <c r="B27" s="119"/>
      <c r="C27" s="119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  <c r="HJ27" s="117"/>
      <c r="HK27" s="117"/>
      <c r="HL27" s="117"/>
      <c r="HM27" s="117"/>
      <c r="HN27" s="117"/>
      <c r="HO27" s="117"/>
      <c r="HP27" s="117"/>
      <c r="HQ27" s="117"/>
      <c r="HR27" s="117"/>
      <c r="HS27" s="117"/>
      <c r="HT27" s="117"/>
      <c r="HU27" s="117"/>
      <c r="HV27" s="117"/>
      <c r="HW27" s="117"/>
      <c r="HX27" s="117"/>
      <c r="HY27" s="117"/>
      <c r="HZ27" s="117"/>
      <c r="IA27" s="117"/>
      <c r="IB27" s="117"/>
      <c r="IC27" s="117"/>
      <c r="ID27" s="117"/>
      <c r="IE27" s="117"/>
      <c r="IF27" s="117"/>
      <c r="IG27" s="117"/>
      <c r="IH27" s="117"/>
      <c r="II27" s="117"/>
      <c r="IJ27" s="117"/>
      <c r="IK27" s="117"/>
      <c r="IL27" s="117"/>
      <c r="IM27" s="117"/>
      <c r="IN27" s="117"/>
      <c r="IO27" s="117"/>
      <c r="IP27" s="117"/>
      <c r="IQ27" s="117"/>
      <c r="IR27" s="117"/>
      <c r="IS27" s="117"/>
      <c r="IT27" s="117"/>
      <c r="IU27" s="117"/>
    </row>
    <row r="28" spans="1:255" x14ac:dyDescent="0.2">
      <c r="A28" s="259" t="s">
        <v>42</v>
      </c>
      <c r="B28" s="119"/>
      <c r="C28" s="119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</row>
    <row r="29" spans="1:255" x14ac:dyDescent="0.2">
      <c r="A29" s="260" t="s">
        <v>108</v>
      </c>
      <c r="B29" s="119"/>
      <c r="C29" s="119"/>
      <c r="D29" s="117"/>
      <c r="E29" s="117"/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  <c r="HJ29" s="117"/>
      <c r="HK29" s="117"/>
      <c r="HL29" s="117"/>
      <c r="HM29" s="117"/>
      <c r="HN29" s="117"/>
      <c r="HO29" s="117"/>
      <c r="HP29" s="117"/>
      <c r="HQ29" s="117"/>
      <c r="HR29" s="117"/>
      <c r="HS29" s="117"/>
      <c r="HT29" s="117"/>
      <c r="HU29" s="117"/>
      <c r="HV29" s="117"/>
      <c r="HW29" s="117"/>
      <c r="HX29" s="117"/>
      <c r="HY29" s="117"/>
      <c r="HZ29" s="117"/>
      <c r="IA29" s="117"/>
      <c r="IB29" s="117"/>
      <c r="IC29" s="117"/>
      <c r="ID29" s="117"/>
      <c r="IE29" s="117"/>
      <c r="IF29" s="117"/>
      <c r="IG29" s="117"/>
      <c r="IH29" s="117"/>
      <c r="II29" s="117"/>
      <c r="IJ29" s="117"/>
      <c r="IK29" s="117"/>
      <c r="IL29" s="117"/>
      <c r="IM29" s="117"/>
      <c r="IN29" s="117"/>
      <c r="IO29" s="117"/>
      <c r="IP29" s="117"/>
      <c r="IQ29" s="117"/>
      <c r="IR29" s="117"/>
      <c r="IS29" s="117"/>
      <c r="IT29" s="117"/>
      <c r="IU29" s="117"/>
    </row>
    <row r="30" spans="1:255" x14ac:dyDescent="0.2">
      <c r="A30" s="259" t="s">
        <v>109</v>
      </c>
      <c r="B30" s="119"/>
      <c r="C30" s="119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  <c r="HH30" s="117"/>
      <c r="HI30" s="117"/>
      <c r="HJ30" s="117"/>
      <c r="HK30" s="117"/>
      <c r="HL30" s="117"/>
      <c r="HM30" s="117"/>
      <c r="HN30" s="117"/>
      <c r="HO30" s="117"/>
      <c r="HP30" s="117"/>
      <c r="HQ30" s="117"/>
      <c r="HR30" s="117"/>
      <c r="HS30" s="117"/>
      <c r="HT30" s="117"/>
      <c r="HU30" s="117"/>
      <c r="HV30" s="117"/>
      <c r="HW30" s="117"/>
      <c r="HX30" s="117"/>
      <c r="HY30" s="117"/>
      <c r="HZ30" s="117"/>
      <c r="IA30" s="117"/>
      <c r="IB30" s="117"/>
      <c r="IC30" s="117"/>
      <c r="ID30" s="117"/>
      <c r="IE30" s="117"/>
      <c r="IF30" s="117"/>
      <c r="IG30" s="117"/>
      <c r="IH30" s="117"/>
      <c r="II30" s="117"/>
      <c r="IJ30" s="117"/>
      <c r="IK30" s="117"/>
      <c r="IL30" s="117"/>
      <c r="IM30" s="117"/>
      <c r="IN30" s="117"/>
      <c r="IO30" s="117"/>
      <c r="IP30" s="117"/>
      <c r="IQ30" s="117"/>
      <c r="IR30" s="117"/>
      <c r="IS30" s="117"/>
      <c r="IT30" s="117"/>
      <c r="IU30" s="117"/>
    </row>
  </sheetData>
  <sheetProtection algorithmName="SHA-512" hashValue="DMfHlrFOq4PDOAErPogd6l35N5JrhoeLjmaELSkYy5tTMb/7HqG46KJ2qvncGEBrjoS93IEruuqcUC2wT9x9iw==" saltValue="KnqfNlgcZioW3XVtJaofIw==" spinCount="100000" sheet="1" objects="1" scenarios="1"/>
  <mergeCells count="20">
    <mergeCell ref="A6:Z6"/>
    <mergeCell ref="L10:N11"/>
    <mergeCell ref="O10:Q11"/>
    <mergeCell ref="R10:U11"/>
    <mergeCell ref="V10:AA11"/>
    <mergeCell ref="E10:E12"/>
    <mergeCell ref="F10:H11"/>
    <mergeCell ref="I10:K11"/>
    <mergeCell ref="A1:Z1"/>
    <mergeCell ref="A2:Z2"/>
    <mergeCell ref="A3:Z3"/>
    <mergeCell ref="A4:Z4"/>
    <mergeCell ref="A5:Z5"/>
    <mergeCell ref="A13:A15"/>
    <mergeCell ref="A7:Z7"/>
    <mergeCell ref="A8:Z8"/>
    <mergeCell ref="A10:A12"/>
    <mergeCell ref="B10:B12"/>
    <mergeCell ref="C10:C12"/>
    <mergeCell ref="D10:D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Z31"/>
  <sheetViews>
    <sheetView zoomScale="90" zoomScaleNormal="90" workbookViewId="0">
      <selection sqref="A1:Z1"/>
    </sheetView>
  </sheetViews>
  <sheetFormatPr defaultRowHeight="15" customHeight="1" x14ac:dyDescent="0.2"/>
  <cols>
    <col min="1" max="1" width="24.28515625" style="117" customWidth="1"/>
    <col min="2" max="3" width="9.7109375" style="119" customWidth="1"/>
    <col min="4" max="4" width="55.7109375" style="117" customWidth="1"/>
    <col min="5" max="15" width="11.7109375" style="117" customWidth="1"/>
    <col min="16" max="16" width="13.7109375" style="117" customWidth="1"/>
    <col min="17" max="23" width="11.7109375" style="117" customWidth="1"/>
    <col min="24" max="25" width="13.7109375" style="117" customWidth="1"/>
    <col min="26" max="26" width="11.7109375" style="117" customWidth="1"/>
    <col min="27" max="16384" width="9.140625" style="117"/>
  </cols>
  <sheetData>
    <row r="1" spans="1:26" s="52" customFormat="1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6" s="52" customFormat="1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</row>
    <row r="3" spans="1:26" s="52" customFormat="1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s="52" customFormat="1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5" spans="1:26" s="52" customFormat="1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</row>
    <row r="6" spans="1:26" s="52" customFormat="1" ht="15" customHeight="1" x14ac:dyDescent="0.2">
      <c r="A6" s="397"/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</row>
    <row r="7" spans="1:26" s="52" customFormat="1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s="52" customFormat="1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26" s="52" customFormat="1" ht="15" customHeight="1" x14ac:dyDescent="0.2">
      <c r="A9" s="432" t="s">
        <v>87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26" s="52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52" customFormat="1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17" t="s">
        <v>14</v>
      </c>
      <c r="F11" s="420" t="s">
        <v>24</v>
      </c>
      <c r="G11" s="421"/>
      <c r="H11" s="422"/>
      <c r="I11" s="426" t="s">
        <v>25</v>
      </c>
      <c r="J11" s="427"/>
      <c r="K11" s="428"/>
      <c r="L11" s="399" t="s">
        <v>15</v>
      </c>
      <c r="M11" s="400"/>
      <c r="N11" s="400"/>
      <c r="O11" s="403" t="s">
        <v>16</v>
      </c>
      <c r="P11" s="404"/>
      <c r="Q11" s="405"/>
      <c r="R11" s="409" t="s">
        <v>32</v>
      </c>
      <c r="S11" s="410"/>
      <c r="T11" s="410"/>
      <c r="U11" s="410"/>
      <c r="V11" s="409" t="s">
        <v>26</v>
      </c>
      <c r="W11" s="410"/>
      <c r="X11" s="410"/>
      <c r="Y11" s="410"/>
      <c r="Z11" s="413"/>
    </row>
    <row r="12" spans="1:26" s="52" customFormat="1" ht="15" customHeight="1" thickBot="1" x14ac:dyDescent="0.25">
      <c r="A12" s="393"/>
      <c r="B12" s="393"/>
      <c r="C12" s="395"/>
      <c r="D12" s="393"/>
      <c r="E12" s="418"/>
      <c r="F12" s="423"/>
      <c r="G12" s="424"/>
      <c r="H12" s="425"/>
      <c r="I12" s="429"/>
      <c r="J12" s="430"/>
      <c r="K12" s="431"/>
      <c r="L12" s="401"/>
      <c r="M12" s="402"/>
      <c r="N12" s="402"/>
      <c r="O12" s="406"/>
      <c r="P12" s="407"/>
      <c r="Q12" s="408"/>
      <c r="R12" s="411"/>
      <c r="S12" s="412"/>
      <c r="T12" s="412"/>
      <c r="U12" s="412"/>
      <c r="V12" s="414"/>
      <c r="W12" s="415"/>
      <c r="X12" s="415"/>
      <c r="Y12" s="415"/>
      <c r="Z12" s="416"/>
    </row>
    <row r="13" spans="1:26" s="52" customFormat="1" ht="30" customHeight="1" thickBot="1" x14ac:dyDescent="0.25">
      <c r="A13" s="393"/>
      <c r="B13" s="393"/>
      <c r="C13" s="396"/>
      <c r="D13" s="393"/>
      <c r="E13" s="419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9" t="s">
        <v>22</v>
      </c>
      <c r="O13" s="21" t="s">
        <v>29</v>
      </c>
      <c r="P13" s="22" t="s">
        <v>28</v>
      </c>
      <c r="Q13" s="29" t="s">
        <v>23</v>
      </c>
      <c r="R13" s="21" t="s">
        <v>29</v>
      </c>
      <c r="S13" s="22" t="s">
        <v>25</v>
      </c>
      <c r="T13" s="22" t="s">
        <v>15</v>
      </c>
      <c r="U13" s="29" t="s">
        <v>46</v>
      </c>
      <c r="V13" s="164" t="s">
        <v>29</v>
      </c>
      <c r="W13" s="164" t="s">
        <v>73</v>
      </c>
      <c r="X13" s="164" t="s">
        <v>74</v>
      </c>
      <c r="Y13" s="164" t="s">
        <v>75</v>
      </c>
      <c r="Z13" s="164" t="s">
        <v>76</v>
      </c>
    </row>
    <row r="14" spans="1:26" s="52" customFormat="1" ht="15" customHeight="1" x14ac:dyDescent="0.2">
      <c r="A14" s="388" t="s">
        <v>36</v>
      </c>
      <c r="B14" s="61" t="s">
        <v>37</v>
      </c>
      <c r="C14" s="47"/>
      <c r="D14" s="113"/>
      <c r="E14" s="243">
        <f>SUM(F14+I14+L14+O14+R14+V14)</f>
        <v>4373</v>
      </c>
      <c r="F14" s="208">
        <f>SUM(G14:H14)</f>
        <v>0</v>
      </c>
      <c r="G14" s="166">
        <f>SUM(G15:G16)</f>
        <v>0</v>
      </c>
      <c r="H14" s="205">
        <f>SUM(H15:H16)</f>
        <v>0</v>
      </c>
      <c r="I14" s="165">
        <f>SUM(J14:K14)</f>
        <v>470</v>
      </c>
      <c r="J14" s="166">
        <f>SUM(J15:J16)</f>
        <v>0</v>
      </c>
      <c r="K14" s="212">
        <f>SUM(K15:K16)</f>
        <v>470</v>
      </c>
      <c r="L14" s="165">
        <f>SUM(M14:N14)</f>
        <v>467</v>
      </c>
      <c r="M14" s="166">
        <f>SUM(M15:M16)</f>
        <v>467</v>
      </c>
      <c r="N14" s="212">
        <f>SUM(N15:N16)</f>
        <v>0</v>
      </c>
      <c r="O14" s="208">
        <f>SUM(P14:Q14)</f>
        <v>0</v>
      </c>
      <c r="P14" s="166">
        <f>SUM(P15:P16)</f>
        <v>0</v>
      </c>
      <c r="Q14" s="205">
        <f>SUM(Q15:Q16)</f>
        <v>0</v>
      </c>
      <c r="R14" s="165">
        <f>SUM(S14:U14)</f>
        <v>49</v>
      </c>
      <c r="S14" s="166">
        <f>SUM(S15:S16)</f>
        <v>0</v>
      </c>
      <c r="T14" s="166">
        <f>SUM(T15:T16)</f>
        <v>49</v>
      </c>
      <c r="U14" s="205">
        <f>SUM(U15:U16)</f>
        <v>0</v>
      </c>
      <c r="V14" s="165">
        <f>SUM(W14:Z14)</f>
        <v>3387</v>
      </c>
      <c r="W14" s="166">
        <f>SUM(W15:W16)</f>
        <v>2218</v>
      </c>
      <c r="X14" s="166">
        <f>SUM(X15:X16)</f>
        <v>1058</v>
      </c>
      <c r="Y14" s="166">
        <f>SUM(Y15:Y16)</f>
        <v>111</v>
      </c>
      <c r="Z14" s="212">
        <f>SUM(Z15:Z16)</f>
        <v>0</v>
      </c>
    </row>
    <row r="15" spans="1:26" s="52" customFormat="1" ht="15" customHeight="1" x14ac:dyDescent="0.2">
      <c r="A15" s="389"/>
      <c r="B15" s="62" t="s">
        <v>0</v>
      </c>
      <c r="C15" s="48"/>
      <c r="D15" s="114"/>
      <c r="E15" s="244">
        <f>SUM(F15+I15+L15+O15+R15+V15)</f>
        <v>3357</v>
      </c>
      <c r="F15" s="209">
        <f>SUM(F17+F18+F19+F20+F21+F22+F25)</f>
        <v>0</v>
      </c>
      <c r="G15" s="204">
        <f>SUM(G17+G18+G19+G20+G21+G22+G23+G24+G27)</f>
        <v>0</v>
      </c>
      <c r="H15" s="206">
        <f>SUM(H17+H18+H19+H20+H21+H22+H23+H24+H27)</f>
        <v>0</v>
      </c>
      <c r="I15" s="213">
        <f>SUM(I17+I18+I19+I20+I21+I22+I25)</f>
        <v>470</v>
      </c>
      <c r="J15" s="204">
        <f>SUM(J17+J18+J19+J20+J21+J22+J23+J24+J27)</f>
        <v>0</v>
      </c>
      <c r="K15" s="214">
        <f>SUM(K17+K18+K19+K20+K21+K22+K23+K24+K27)</f>
        <v>470</v>
      </c>
      <c r="L15" s="213">
        <f>SUM(L17+L18+L19+L20+L21+L22+L25)</f>
        <v>467</v>
      </c>
      <c r="M15" s="204">
        <f>SUM(M17+M18+M19+M20+M21+M22+M23+M24+M27)</f>
        <v>467</v>
      </c>
      <c r="N15" s="214">
        <f>SUM(N17+N18+N19+N20+N21+N22+N23+N24+N27)</f>
        <v>0</v>
      </c>
      <c r="O15" s="209">
        <f>SUM(O17+O18+O19+O20+O21+O22+O25)</f>
        <v>0</v>
      </c>
      <c r="P15" s="204">
        <f>SUM(P17+P18+P19+P20+P21+P22+P23+P24+P27)</f>
        <v>0</v>
      </c>
      <c r="Q15" s="204">
        <f>SUM(Q17+Q18+Q19+Q20+Q21+Q22+Q23+Q24+Q27)</f>
        <v>0</v>
      </c>
      <c r="R15" s="213">
        <f>SUM(R17+R18+R19+R20+R21+R22+R25)</f>
        <v>49</v>
      </c>
      <c r="S15" s="204">
        <f>SUM(S17+S18+S19+S20+S21+S22+S23+S24+S27)</f>
        <v>0</v>
      </c>
      <c r="T15" s="204">
        <f>SUM(T17+T18+T19+T20+T21+T22+T23+T24+T27)</f>
        <v>49</v>
      </c>
      <c r="U15" s="206">
        <f>SUM(U17+U18+U19+U20+U21+U22+U23+U24+U27)</f>
        <v>0</v>
      </c>
      <c r="V15" s="213">
        <f>SUM(V17+V18+V19+V20+V21+V22+V25)</f>
        <v>2371</v>
      </c>
      <c r="W15" s="204">
        <f>SUM(W17+W18+W19+W20+W21+W22+W23+W24+W27)</f>
        <v>1639</v>
      </c>
      <c r="X15" s="204">
        <f>SUM(X17+X18+X19+X20+X21+X22+X23+X24+X27)</f>
        <v>896</v>
      </c>
      <c r="Y15" s="204">
        <f>SUM(Y17+Y18+Y19+Y20+Y21+Y22+Y23+Y24+Y27)</f>
        <v>111</v>
      </c>
      <c r="Z15" s="214">
        <f>SUM(Z17+Z18+Z19+Z20+Z21+Z22+Z23+Z24+Z27)</f>
        <v>0</v>
      </c>
    </row>
    <row r="16" spans="1:26" s="52" customFormat="1" ht="15" customHeight="1" thickBot="1" x14ac:dyDescent="0.25">
      <c r="A16" s="390"/>
      <c r="B16" s="92" t="s">
        <v>1</v>
      </c>
      <c r="C16" s="48"/>
      <c r="D16" s="114"/>
      <c r="E16" s="245">
        <f>SUM(F16+I16+L16+O16+R16+V16)</f>
        <v>741</v>
      </c>
      <c r="F16" s="210">
        <f>SUM(G16:H16)</f>
        <v>0</v>
      </c>
      <c r="G16" s="169">
        <f>SUM(G25+G26)</f>
        <v>0</v>
      </c>
      <c r="H16" s="207">
        <f>SUM(H25+H26)</f>
        <v>0</v>
      </c>
      <c r="I16" s="168">
        <f>SUM(J16:K16)</f>
        <v>0</v>
      </c>
      <c r="J16" s="169">
        <f>SUM(J25+J26)</f>
        <v>0</v>
      </c>
      <c r="K16" s="215">
        <f>SUM(K25+K26)</f>
        <v>0</v>
      </c>
      <c r="L16" s="168">
        <f>SUM(M16:N16)</f>
        <v>0</v>
      </c>
      <c r="M16" s="169">
        <f>SUM(M25+M26)</f>
        <v>0</v>
      </c>
      <c r="N16" s="215">
        <f>SUM(N25+N26)</f>
        <v>0</v>
      </c>
      <c r="O16" s="210">
        <f>SUM(P16:Q16)</f>
        <v>0</v>
      </c>
      <c r="P16" s="169">
        <f>SUM(P25+P26)</f>
        <v>0</v>
      </c>
      <c r="Q16" s="169">
        <f>SUM(Q25+Q26)</f>
        <v>0</v>
      </c>
      <c r="R16" s="226">
        <f>SUM(S16:U16)</f>
        <v>0</v>
      </c>
      <c r="S16" s="169">
        <f>SUM(S25+S26)</f>
        <v>0</v>
      </c>
      <c r="T16" s="169">
        <f>SUM(T25+T26)</f>
        <v>0</v>
      </c>
      <c r="U16" s="207">
        <f>SUM(U25+U26)</f>
        <v>0</v>
      </c>
      <c r="V16" s="253">
        <f>SUM(W16:Z16)</f>
        <v>741</v>
      </c>
      <c r="W16" s="169">
        <f>SUM(W25+W26)</f>
        <v>579</v>
      </c>
      <c r="X16" s="169">
        <f>SUM(X25+X26)</f>
        <v>162</v>
      </c>
      <c r="Y16" s="169">
        <f>SUM(Y25+Y26)</f>
        <v>0</v>
      </c>
      <c r="Z16" s="215">
        <f>SUM(Z25+Z26)</f>
        <v>0</v>
      </c>
    </row>
    <row r="17" spans="1:26" s="170" customFormat="1" ht="15" customHeight="1" x14ac:dyDescent="0.2">
      <c r="A17" s="217" t="s">
        <v>88</v>
      </c>
      <c r="B17" s="220" t="s">
        <v>98</v>
      </c>
      <c r="C17" s="223">
        <v>50082817</v>
      </c>
      <c r="D17" s="252" t="s">
        <v>77</v>
      </c>
      <c r="E17" s="251">
        <f>SUM(F17+I17+L17+O17+R17+V17)</f>
        <v>461</v>
      </c>
      <c r="F17" s="237">
        <f>SUM(G17:H17)</f>
        <v>0</v>
      </c>
      <c r="G17" s="227">
        <v>0</v>
      </c>
      <c r="H17" s="232">
        <v>0</v>
      </c>
      <c r="I17" s="246">
        <f>SUM(J17:K17)</f>
        <v>0</v>
      </c>
      <c r="J17" s="227">
        <v>0</v>
      </c>
      <c r="K17" s="228">
        <v>0</v>
      </c>
      <c r="L17" s="237">
        <f>SUM(M17:N17)</f>
        <v>0</v>
      </c>
      <c r="M17" s="227">
        <v>0</v>
      </c>
      <c r="N17" s="232">
        <v>0</v>
      </c>
      <c r="O17" s="246">
        <f>SUM(P17:Q17)</f>
        <v>0</v>
      </c>
      <c r="P17" s="227">
        <v>0</v>
      </c>
      <c r="Q17" s="228">
        <v>0</v>
      </c>
      <c r="R17" s="240">
        <f>SUM(S17:U17)</f>
        <v>49</v>
      </c>
      <c r="S17" s="227">
        <v>0</v>
      </c>
      <c r="T17" s="227">
        <v>49</v>
      </c>
      <c r="U17" s="232">
        <v>0</v>
      </c>
      <c r="V17" s="240">
        <f>SUM(W17:Z17)</f>
        <v>412</v>
      </c>
      <c r="W17" s="227">
        <v>282</v>
      </c>
      <c r="X17" s="227">
        <v>130</v>
      </c>
      <c r="Y17" s="227">
        <v>0</v>
      </c>
      <c r="Z17" s="228">
        <v>0</v>
      </c>
    </row>
    <row r="18" spans="1:26" s="170" customFormat="1" ht="15" customHeight="1" x14ac:dyDescent="0.2">
      <c r="A18" s="218" t="s">
        <v>89</v>
      </c>
      <c r="B18" s="221" t="s">
        <v>98</v>
      </c>
      <c r="C18" s="224">
        <v>50005499</v>
      </c>
      <c r="D18" s="249" t="s">
        <v>66</v>
      </c>
      <c r="E18" s="235">
        <f t="shared" ref="E18:E27" si="0">SUM(F18+I18+L18+O18+R18+V18)</f>
        <v>937</v>
      </c>
      <c r="F18" s="238">
        <f t="shared" ref="F18:F27" si="1">SUM(G18:H18)</f>
        <v>0</v>
      </c>
      <c r="G18" s="216">
        <v>0</v>
      </c>
      <c r="H18" s="233">
        <v>0</v>
      </c>
      <c r="I18" s="247">
        <f t="shared" ref="I18:I27" si="2">SUM(J18:K18)</f>
        <v>470</v>
      </c>
      <c r="J18" s="216">
        <v>0</v>
      </c>
      <c r="K18" s="229">
        <v>470</v>
      </c>
      <c r="L18" s="238">
        <f t="shared" ref="L18:L27" si="3">SUM(M18:N18)</f>
        <v>467</v>
      </c>
      <c r="M18" s="216">
        <v>467</v>
      </c>
      <c r="N18" s="233">
        <v>0</v>
      </c>
      <c r="O18" s="247">
        <f t="shared" ref="O18:O27" si="4">SUM(P18:Q18)</f>
        <v>0</v>
      </c>
      <c r="P18" s="216">
        <v>0</v>
      </c>
      <c r="Q18" s="229">
        <v>0</v>
      </c>
      <c r="R18" s="241">
        <f t="shared" ref="R18:R27" si="5">SUM(S18:U18)</f>
        <v>0</v>
      </c>
      <c r="S18" s="216">
        <v>0</v>
      </c>
      <c r="T18" s="216">
        <v>0</v>
      </c>
      <c r="U18" s="233">
        <v>0</v>
      </c>
      <c r="V18" s="241">
        <f t="shared" ref="V18:V27" si="6">SUM(W18:Z18)</f>
        <v>0</v>
      </c>
      <c r="W18" s="216">
        <v>0</v>
      </c>
      <c r="X18" s="216">
        <v>0</v>
      </c>
      <c r="Y18" s="216">
        <v>0</v>
      </c>
      <c r="Z18" s="229">
        <v>0</v>
      </c>
    </row>
    <row r="19" spans="1:26" s="170" customFormat="1" ht="15" customHeight="1" x14ac:dyDescent="0.2">
      <c r="A19" s="218" t="s">
        <v>89</v>
      </c>
      <c r="B19" s="221" t="s">
        <v>98</v>
      </c>
      <c r="C19" s="224">
        <v>50082825</v>
      </c>
      <c r="D19" s="249" t="s">
        <v>78</v>
      </c>
      <c r="E19" s="235">
        <f t="shared" si="0"/>
        <v>609</v>
      </c>
      <c r="F19" s="238">
        <f t="shared" si="1"/>
        <v>0</v>
      </c>
      <c r="G19" s="216">
        <v>0</v>
      </c>
      <c r="H19" s="233">
        <v>0</v>
      </c>
      <c r="I19" s="247">
        <f t="shared" si="2"/>
        <v>0</v>
      </c>
      <c r="J19" s="216">
        <v>0</v>
      </c>
      <c r="K19" s="229">
        <v>0</v>
      </c>
      <c r="L19" s="238">
        <f t="shared" si="3"/>
        <v>0</v>
      </c>
      <c r="M19" s="216">
        <v>0</v>
      </c>
      <c r="N19" s="233">
        <v>0</v>
      </c>
      <c r="O19" s="247">
        <f t="shared" si="4"/>
        <v>0</v>
      </c>
      <c r="P19" s="216">
        <v>0</v>
      </c>
      <c r="Q19" s="229">
        <v>0</v>
      </c>
      <c r="R19" s="241">
        <f t="shared" si="5"/>
        <v>0</v>
      </c>
      <c r="S19" s="216">
        <v>0</v>
      </c>
      <c r="T19" s="216">
        <v>0</v>
      </c>
      <c r="U19" s="233">
        <v>0</v>
      </c>
      <c r="V19" s="241">
        <f t="shared" si="6"/>
        <v>609</v>
      </c>
      <c r="W19" s="216">
        <v>403</v>
      </c>
      <c r="X19" s="216">
        <v>206</v>
      </c>
      <c r="Y19" s="216">
        <v>0</v>
      </c>
      <c r="Z19" s="229">
        <v>0</v>
      </c>
    </row>
    <row r="20" spans="1:26" s="170" customFormat="1" ht="15" customHeight="1" x14ac:dyDescent="0.2">
      <c r="A20" s="218" t="s">
        <v>90</v>
      </c>
      <c r="B20" s="221" t="s">
        <v>98</v>
      </c>
      <c r="C20" s="224">
        <v>50082833</v>
      </c>
      <c r="D20" s="249" t="s">
        <v>79</v>
      </c>
      <c r="E20" s="235">
        <f t="shared" si="0"/>
        <v>536</v>
      </c>
      <c r="F20" s="238">
        <f t="shared" si="1"/>
        <v>0</v>
      </c>
      <c r="G20" s="216">
        <v>0</v>
      </c>
      <c r="H20" s="233">
        <v>0</v>
      </c>
      <c r="I20" s="247">
        <f t="shared" si="2"/>
        <v>0</v>
      </c>
      <c r="J20" s="216">
        <v>0</v>
      </c>
      <c r="K20" s="229">
        <v>0</v>
      </c>
      <c r="L20" s="238">
        <f t="shared" si="3"/>
        <v>0</v>
      </c>
      <c r="M20" s="216">
        <v>0</v>
      </c>
      <c r="N20" s="233">
        <v>0</v>
      </c>
      <c r="O20" s="247">
        <f t="shared" si="4"/>
        <v>0</v>
      </c>
      <c r="P20" s="216">
        <v>0</v>
      </c>
      <c r="Q20" s="229">
        <v>0</v>
      </c>
      <c r="R20" s="241">
        <f t="shared" si="5"/>
        <v>0</v>
      </c>
      <c r="S20" s="216">
        <v>0</v>
      </c>
      <c r="T20" s="216">
        <v>0</v>
      </c>
      <c r="U20" s="233">
        <v>0</v>
      </c>
      <c r="V20" s="241">
        <f t="shared" si="6"/>
        <v>536</v>
      </c>
      <c r="W20" s="216">
        <v>256</v>
      </c>
      <c r="X20" s="216">
        <v>200</v>
      </c>
      <c r="Y20" s="216">
        <v>80</v>
      </c>
      <c r="Z20" s="229">
        <v>0</v>
      </c>
    </row>
    <row r="21" spans="1:26" s="170" customFormat="1" ht="15" customHeight="1" x14ac:dyDescent="0.2">
      <c r="A21" s="218" t="s">
        <v>91</v>
      </c>
      <c r="B21" s="221" t="s">
        <v>98</v>
      </c>
      <c r="C21" s="224">
        <v>50082841</v>
      </c>
      <c r="D21" s="249" t="s">
        <v>80</v>
      </c>
      <c r="E21" s="235">
        <f t="shared" si="0"/>
        <v>406</v>
      </c>
      <c r="F21" s="238">
        <f t="shared" si="1"/>
        <v>0</v>
      </c>
      <c r="G21" s="216">
        <v>0</v>
      </c>
      <c r="H21" s="233">
        <v>0</v>
      </c>
      <c r="I21" s="247">
        <f t="shared" si="2"/>
        <v>0</v>
      </c>
      <c r="J21" s="216">
        <v>0</v>
      </c>
      <c r="K21" s="229">
        <v>0</v>
      </c>
      <c r="L21" s="238">
        <f t="shared" si="3"/>
        <v>0</v>
      </c>
      <c r="M21" s="216">
        <v>0</v>
      </c>
      <c r="N21" s="233">
        <v>0</v>
      </c>
      <c r="O21" s="247">
        <f t="shared" si="4"/>
        <v>0</v>
      </c>
      <c r="P21" s="216">
        <v>0</v>
      </c>
      <c r="Q21" s="229">
        <v>0</v>
      </c>
      <c r="R21" s="241">
        <f t="shared" si="5"/>
        <v>0</v>
      </c>
      <c r="S21" s="216">
        <v>0</v>
      </c>
      <c r="T21" s="216">
        <v>0</v>
      </c>
      <c r="U21" s="233">
        <v>0</v>
      </c>
      <c r="V21" s="241">
        <f t="shared" si="6"/>
        <v>406</v>
      </c>
      <c r="W21" s="216">
        <v>200</v>
      </c>
      <c r="X21" s="216">
        <v>206</v>
      </c>
      <c r="Y21" s="216">
        <v>0</v>
      </c>
      <c r="Z21" s="229">
        <v>0</v>
      </c>
    </row>
    <row r="22" spans="1:26" s="170" customFormat="1" ht="24.95" customHeight="1" x14ac:dyDescent="0.2">
      <c r="A22" s="218" t="s">
        <v>92</v>
      </c>
      <c r="B22" s="221" t="s">
        <v>98</v>
      </c>
      <c r="C22" s="224">
        <v>50033115</v>
      </c>
      <c r="D22" s="249" t="s">
        <v>99</v>
      </c>
      <c r="E22" s="235">
        <f t="shared" si="0"/>
        <v>161</v>
      </c>
      <c r="F22" s="238">
        <f t="shared" si="1"/>
        <v>0</v>
      </c>
      <c r="G22" s="216">
        <v>0</v>
      </c>
      <c r="H22" s="233">
        <v>0</v>
      </c>
      <c r="I22" s="247">
        <f t="shared" si="2"/>
        <v>0</v>
      </c>
      <c r="J22" s="216">
        <v>0</v>
      </c>
      <c r="K22" s="229">
        <v>0</v>
      </c>
      <c r="L22" s="238">
        <f t="shared" si="3"/>
        <v>0</v>
      </c>
      <c r="M22" s="216">
        <v>0</v>
      </c>
      <c r="N22" s="233">
        <v>0</v>
      </c>
      <c r="O22" s="247">
        <f t="shared" si="4"/>
        <v>0</v>
      </c>
      <c r="P22" s="216">
        <v>0</v>
      </c>
      <c r="Q22" s="229">
        <v>0</v>
      </c>
      <c r="R22" s="241">
        <f t="shared" si="5"/>
        <v>0</v>
      </c>
      <c r="S22" s="216">
        <v>0</v>
      </c>
      <c r="T22" s="216">
        <v>0</v>
      </c>
      <c r="U22" s="233">
        <v>0</v>
      </c>
      <c r="V22" s="241">
        <f t="shared" si="6"/>
        <v>161</v>
      </c>
      <c r="W22" s="216">
        <v>77</v>
      </c>
      <c r="X22" s="216">
        <v>53</v>
      </c>
      <c r="Y22" s="216">
        <v>31</v>
      </c>
      <c r="Z22" s="229">
        <v>0</v>
      </c>
    </row>
    <row r="23" spans="1:26" s="170" customFormat="1" ht="24.95" customHeight="1" x14ac:dyDescent="0.2">
      <c r="A23" s="218" t="s">
        <v>93</v>
      </c>
      <c r="B23" s="221" t="s">
        <v>98</v>
      </c>
      <c r="C23" s="224">
        <v>50033182</v>
      </c>
      <c r="D23" s="249" t="s">
        <v>100</v>
      </c>
      <c r="E23" s="235">
        <f t="shared" si="0"/>
        <v>39</v>
      </c>
      <c r="F23" s="238">
        <f t="shared" si="1"/>
        <v>0</v>
      </c>
      <c r="G23" s="216">
        <v>0</v>
      </c>
      <c r="H23" s="233">
        <v>0</v>
      </c>
      <c r="I23" s="247">
        <f t="shared" si="2"/>
        <v>0</v>
      </c>
      <c r="J23" s="216">
        <v>0</v>
      </c>
      <c r="K23" s="229">
        <v>0</v>
      </c>
      <c r="L23" s="238">
        <f t="shared" si="3"/>
        <v>0</v>
      </c>
      <c r="M23" s="216">
        <v>0</v>
      </c>
      <c r="N23" s="233">
        <v>0</v>
      </c>
      <c r="O23" s="247">
        <f t="shared" si="4"/>
        <v>0</v>
      </c>
      <c r="P23" s="216">
        <v>0</v>
      </c>
      <c r="Q23" s="229">
        <v>0</v>
      </c>
      <c r="R23" s="241">
        <f t="shared" si="5"/>
        <v>0</v>
      </c>
      <c r="S23" s="216">
        <v>0</v>
      </c>
      <c r="T23" s="216">
        <v>0</v>
      </c>
      <c r="U23" s="233">
        <v>0</v>
      </c>
      <c r="V23" s="241">
        <f t="shared" si="6"/>
        <v>39</v>
      </c>
      <c r="W23" s="216">
        <v>39</v>
      </c>
      <c r="X23" s="216">
        <v>0</v>
      </c>
      <c r="Y23" s="216">
        <v>0</v>
      </c>
      <c r="Z23" s="229">
        <v>0</v>
      </c>
    </row>
    <row r="24" spans="1:26" s="170" customFormat="1" ht="24.95" customHeight="1" x14ac:dyDescent="0.2">
      <c r="A24" s="218" t="s">
        <v>94</v>
      </c>
      <c r="B24" s="221" t="s">
        <v>98</v>
      </c>
      <c r="C24" s="224">
        <v>50033212</v>
      </c>
      <c r="D24" s="249" t="s">
        <v>101</v>
      </c>
      <c r="E24" s="235">
        <f t="shared" si="0"/>
        <v>94</v>
      </c>
      <c r="F24" s="238">
        <f t="shared" si="1"/>
        <v>0</v>
      </c>
      <c r="G24" s="216">
        <v>0</v>
      </c>
      <c r="H24" s="233">
        <v>0</v>
      </c>
      <c r="I24" s="247">
        <f t="shared" si="2"/>
        <v>0</v>
      </c>
      <c r="J24" s="216">
        <v>0</v>
      </c>
      <c r="K24" s="229">
        <v>0</v>
      </c>
      <c r="L24" s="238">
        <f t="shared" si="3"/>
        <v>0</v>
      </c>
      <c r="M24" s="216">
        <v>0</v>
      </c>
      <c r="N24" s="233">
        <v>0</v>
      </c>
      <c r="O24" s="247">
        <f t="shared" si="4"/>
        <v>0</v>
      </c>
      <c r="P24" s="216">
        <v>0</v>
      </c>
      <c r="Q24" s="229">
        <v>0</v>
      </c>
      <c r="R24" s="241">
        <f t="shared" si="5"/>
        <v>0</v>
      </c>
      <c r="S24" s="216">
        <v>0</v>
      </c>
      <c r="T24" s="216">
        <v>0</v>
      </c>
      <c r="U24" s="233">
        <v>0</v>
      </c>
      <c r="V24" s="241">
        <f t="shared" si="6"/>
        <v>94</v>
      </c>
      <c r="W24" s="216">
        <v>83</v>
      </c>
      <c r="X24" s="216">
        <v>11</v>
      </c>
      <c r="Y24" s="216">
        <v>0</v>
      </c>
      <c r="Z24" s="229">
        <v>0</v>
      </c>
    </row>
    <row r="25" spans="1:26" s="170" customFormat="1" ht="15" customHeight="1" x14ac:dyDescent="0.2">
      <c r="A25" s="218" t="s">
        <v>95</v>
      </c>
      <c r="B25" s="221" t="s">
        <v>102</v>
      </c>
      <c r="C25" s="224">
        <v>50072900</v>
      </c>
      <c r="D25" s="249" t="s">
        <v>81</v>
      </c>
      <c r="E25" s="235">
        <f t="shared" si="0"/>
        <v>247</v>
      </c>
      <c r="F25" s="238">
        <f t="shared" si="1"/>
        <v>0</v>
      </c>
      <c r="G25" s="216">
        <v>0</v>
      </c>
      <c r="H25" s="233">
        <v>0</v>
      </c>
      <c r="I25" s="247">
        <f t="shared" si="2"/>
        <v>0</v>
      </c>
      <c r="J25" s="216">
        <v>0</v>
      </c>
      <c r="K25" s="229">
        <v>0</v>
      </c>
      <c r="L25" s="238">
        <f t="shared" si="3"/>
        <v>0</v>
      </c>
      <c r="M25" s="216">
        <v>0</v>
      </c>
      <c r="N25" s="233">
        <v>0</v>
      </c>
      <c r="O25" s="247">
        <f t="shared" si="4"/>
        <v>0</v>
      </c>
      <c r="P25" s="216">
        <v>0</v>
      </c>
      <c r="Q25" s="229">
        <v>0</v>
      </c>
      <c r="R25" s="241">
        <f t="shared" si="5"/>
        <v>0</v>
      </c>
      <c r="S25" s="216">
        <v>0</v>
      </c>
      <c r="T25" s="216">
        <v>0</v>
      </c>
      <c r="U25" s="233">
        <v>0</v>
      </c>
      <c r="V25" s="241">
        <f t="shared" si="6"/>
        <v>247</v>
      </c>
      <c r="W25" s="216">
        <v>222</v>
      </c>
      <c r="X25" s="216">
        <v>25</v>
      </c>
      <c r="Y25" s="216">
        <v>0</v>
      </c>
      <c r="Z25" s="229">
        <v>0</v>
      </c>
    </row>
    <row r="26" spans="1:26" ht="15" customHeight="1" x14ac:dyDescent="0.2">
      <c r="A26" s="218" t="s">
        <v>96</v>
      </c>
      <c r="B26" s="221" t="s">
        <v>102</v>
      </c>
      <c r="C26" s="224">
        <v>50082850</v>
      </c>
      <c r="D26" s="249" t="s">
        <v>82</v>
      </c>
      <c r="E26" s="235">
        <f t="shared" si="0"/>
        <v>494</v>
      </c>
      <c r="F26" s="238">
        <f t="shared" si="1"/>
        <v>0</v>
      </c>
      <c r="G26" s="216">
        <v>0</v>
      </c>
      <c r="H26" s="233">
        <v>0</v>
      </c>
      <c r="I26" s="247">
        <f t="shared" si="2"/>
        <v>0</v>
      </c>
      <c r="J26" s="216">
        <v>0</v>
      </c>
      <c r="K26" s="229">
        <v>0</v>
      </c>
      <c r="L26" s="238">
        <f t="shared" si="3"/>
        <v>0</v>
      </c>
      <c r="M26" s="216">
        <v>0</v>
      </c>
      <c r="N26" s="233">
        <v>0</v>
      </c>
      <c r="O26" s="247">
        <f t="shared" si="4"/>
        <v>0</v>
      </c>
      <c r="P26" s="216">
        <v>0</v>
      </c>
      <c r="Q26" s="229">
        <v>0</v>
      </c>
      <c r="R26" s="241">
        <f t="shared" si="5"/>
        <v>0</v>
      </c>
      <c r="S26" s="216">
        <v>0</v>
      </c>
      <c r="T26" s="216">
        <v>0</v>
      </c>
      <c r="U26" s="233">
        <v>0</v>
      </c>
      <c r="V26" s="241">
        <f t="shared" si="6"/>
        <v>494</v>
      </c>
      <c r="W26" s="216">
        <v>357</v>
      </c>
      <c r="X26" s="216">
        <v>137</v>
      </c>
      <c r="Y26" s="216">
        <v>0</v>
      </c>
      <c r="Z26" s="229">
        <v>0</v>
      </c>
    </row>
    <row r="27" spans="1:26" ht="15" customHeight="1" thickBot="1" x14ac:dyDescent="0.25">
      <c r="A27" s="219" t="s">
        <v>97</v>
      </c>
      <c r="B27" s="222" t="s">
        <v>98</v>
      </c>
      <c r="C27" s="225">
        <v>50082868</v>
      </c>
      <c r="D27" s="250" t="s">
        <v>83</v>
      </c>
      <c r="E27" s="236">
        <f t="shared" si="0"/>
        <v>389</v>
      </c>
      <c r="F27" s="239">
        <f t="shared" si="1"/>
        <v>0</v>
      </c>
      <c r="G27" s="230">
        <v>0</v>
      </c>
      <c r="H27" s="234">
        <v>0</v>
      </c>
      <c r="I27" s="248">
        <f t="shared" si="2"/>
        <v>0</v>
      </c>
      <c r="J27" s="230">
        <v>0</v>
      </c>
      <c r="K27" s="231">
        <v>0</v>
      </c>
      <c r="L27" s="239">
        <f t="shared" si="3"/>
        <v>0</v>
      </c>
      <c r="M27" s="230">
        <v>0</v>
      </c>
      <c r="N27" s="234">
        <v>0</v>
      </c>
      <c r="O27" s="248">
        <f t="shared" si="4"/>
        <v>0</v>
      </c>
      <c r="P27" s="230">
        <v>0</v>
      </c>
      <c r="Q27" s="231">
        <v>0</v>
      </c>
      <c r="R27" s="242">
        <f t="shared" si="5"/>
        <v>0</v>
      </c>
      <c r="S27" s="230">
        <v>0</v>
      </c>
      <c r="T27" s="230">
        <v>0</v>
      </c>
      <c r="U27" s="234">
        <v>0</v>
      </c>
      <c r="V27" s="242">
        <f t="shared" si="6"/>
        <v>389</v>
      </c>
      <c r="W27" s="230">
        <v>299</v>
      </c>
      <c r="X27" s="230">
        <v>90</v>
      </c>
      <c r="Y27" s="230">
        <v>0</v>
      </c>
      <c r="Z27" s="231">
        <v>0</v>
      </c>
    </row>
    <row r="28" spans="1:26" ht="15" customHeight="1" x14ac:dyDescent="0.2">
      <c r="A28" s="84"/>
    </row>
    <row r="29" spans="1:26" ht="15" customHeight="1" x14ac:dyDescent="0.2">
      <c r="A29" s="83" t="s">
        <v>42</v>
      </c>
    </row>
    <row r="30" spans="1:26" ht="15" customHeight="1" x14ac:dyDescent="0.2">
      <c r="A30" s="84" t="s">
        <v>54</v>
      </c>
    </row>
    <row r="31" spans="1:26" ht="15" customHeight="1" x14ac:dyDescent="0.2">
      <c r="A31" s="83" t="s">
        <v>103</v>
      </c>
    </row>
  </sheetData>
  <sheetProtection password="8F30" sheet="1" objects="1" scenarios="1"/>
  <mergeCells count="21">
    <mergeCell ref="A6:Z6"/>
    <mergeCell ref="A14:A16"/>
    <mergeCell ref="A7:Z7"/>
    <mergeCell ref="A8:Z8"/>
    <mergeCell ref="A9:Z9"/>
    <mergeCell ref="A11:A13"/>
    <mergeCell ref="B11:B13"/>
    <mergeCell ref="O11:Q12"/>
    <mergeCell ref="C11:C13"/>
    <mergeCell ref="V11:Z12"/>
    <mergeCell ref="E11:E13"/>
    <mergeCell ref="I11:K12"/>
    <mergeCell ref="L11:N12"/>
    <mergeCell ref="D11:D13"/>
    <mergeCell ref="R11:U12"/>
    <mergeCell ref="F11:H12"/>
    <mergeCell ref="A1:Z1"/>
    <mergeCell ref="A2:Z2"/>
    <mergeCell ref="A3:Z3"/>
    <mergeCell ref="A4:Z4"/>
    <mergeCell ref="A5:Z5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&amp;C&amp;"-,Negrito"Página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29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117" customWidth="1"/>
    <col min="2" max="3" width="9.7109375" style="119" customWidth="1"/>
    <col min="4" max="4" width="55.7109375" style="117" customWidth="1"/>
    <col min="5" max="15" width="11.7109375" style="117" customWidth="1"/>
    <col min="16" max="16" width="13.7109375" style="117" customWidth="1"/>
    <col min="17" max="23" width="11.7109375" style="117" customWidth="1"/>
    <col min="24" max="25" width="13.7109375" style="117" customWidth="1"/>
    <col min="26" max="26" width="11.7109375" style="117" customWidth="1"/>
    <col min="27" max="16384" width="9.140625" style="117"/>
  </cols>
  <sheetData>
    <row r="1" spans="1:26" s="52" customFormat="1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6" s="52" customFormat="1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</row>
    <row r="3" spans="1:26" s="52" customFormat="1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s="52" customFormat="1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5" spans="1:26" s="52" customFormat="1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</row>
    <row r="6" spans="1:26" s="52" customFormat="1" ht="15" customHeight="1" x14ac:dyDescent="0.2">
      <c r="A6" s="397"/>
      <c r="B6" s="397"/>
      <c r="C6" s="397"/>
      <c r="D6" s="397"/>
      <c r="E6" s="397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7"/>
    </row>
    <row r="7" spans="1:26" s="52" customFormat="1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s="52" customFormat="1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26" s="52" customFormat="1" ht="15" customHeight="1" x14ac:dyDescent="0.2">
      <c r="A9" s="432" t="s">
        <v>72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26" s="52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6" s="52" customFormat="1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17" t="s">
        <v>14</v>
      </c>
      <c r="F11" s="420" t="s">
        <v>24</v>
      </c>
      <c r="G11" s="421"/>
      <c r="H11" s="422"/>
      <c r="I11" s="426" t="s">
        <v>25</v>
      </c>
      <c r="J11" s="427"/>
      <c r="K11" s="428"/>
      <c r="L11" s="399" t="s">
        <v>15</v>
      </c>
      <c r="M11" s="400"/>
      <c r="N11" s="400"/>
      <c r="O11" s="403" t="s">
        <v>16</v>
      </c>
      <c r="P11" s="404"/>
      <c r="Q11" s="405"/>
      <c r="R11" s="409" t="s">
        <v>32</v>
      </c>
      <c r="S11" s="410"/>
      <c r="T11" s="410"/>
      <c r="U11" s="410"/>
      <c r="V11" s="409" t="s">
        <v>26</v>
      </c>
      <c r="W11" s="410"/>
      <c r="X11" s="410"/>
      <c r="Y11" s="410"/>
      <c r="Z11" s="413"/>
    </row>
    <row r="12" spans="1:26" s="52" customFormat="1" ht="15" customHeight="1" thickBot="1" x14ac:dyDescent="0.25">
      <c r="A12" s="393"/>
      <c r="B12" s="393"/>
      <c r="C12" s="395"/>
      <c r="D12" s="393"/>
      <c r="E12" s="418"/>
      <c r="F12" s="423"/>
      <c r="G12" s="424"/>
      <c r="H12" s="425"/>
      <c r="I12" s="429"/>
      <c r="J12" s="430"/>
      <c r="K12" s="431"/>
      <c r="L12" s="401"/>
      <c r="M12" s="402"/>
      <c r="N12" s="402"/>
      <c r="O12" s="406"/>
      <c r="P12" s="407"/>
      <c r="Q12" s="408"/>
      <c r="R12" s="411"/>
      <c r="S12" s="412"/>
      <c r="T12" s="412"/>
      <c r="U12" s="412"/>
      <c r="V12" s="414"/>
      <c r="W12" s="415"/>
      <c r="X12" s="415"/>
      <c r="Y12" s="415"/>
      <c r="Z12" s="416"/>
    </row>
    <row r="13" spans="1:26" s="52" customFormat="1" ht="30" customHeight="1" thickBot="1" x14ac:dyDescent="0.25">
      <c r="A13" s="393"/>
      <c r="B13" s="393"/>
      <c r="C13" s="396"/>
      <c r="D13" s="393"/>
      <c r="E13" s="419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9" t="s">
        <v>22</v>
      </c>
      <c r="O13" s="21" t="s">
        <v>29</v>
      </c>
      <c r="P13" s="22" t="s">
        <v>28</v>
      </c>
      <c r="Q13" s="29" t="s">
        <v>23</v>
      </c>
      <c r="R13" s="21" t="s">
        <v>29</v>
      </c>
      <c r="S13" s="22" t="s">
        <v>25</v>
      </c>
      <c r="T13" s="22" t="s">
        <v>15</v>
      </c>
      <c r="U13" s="29" t="s">
        <v>46</v>
      </c>
      <c r="V13" s="164" t="s">
        <v>29</v>
      </c>
      <c r="W13" s="164" t="s">
        <v>73</v>
      </c>
      <c r="X13" s="164" t="s">
        <v>74</v>
      </c>
      <c r="Y13" s="164" t="s">
        <v>75</v>
      </c>
      <c r="Z13" s="164" t="s">
        <v>76</v>
      </c>
    </row>
    <row r="14" spans="1:26" s="52" customFormat="1" ht="15" customHeight="1" x14ac:dyDescent="0.2">
      <c r="A14" s="388" t="s">
        <v>36</v>
      </c>
      <c r="B14" s="61" t="s">
        <v>37</v>
      </c>
      <c r="C14" s="47"/>
      <c r="D14" s="113"/>
      <c r="E14" s="167">
        <f>SUM(F14+I14+L14+O14+R14+V14)</f>
        <v>3196</v>
      </c>
      <c r="F14" s="165">
        <f>SUM(G14:H14)</f>
        <v>0</v>
      </c>
      <c r="G14" s="166">
        <f>SUM(G15:G16)</f>
        <v>0</v>
      </c>
      <c r="H14" s="212">
        <f>SUM(H15:H16)</f>
        <v>0</v>
      </c>
      <c r="I14" s="208">
        <f>SUM(J14:K14)</f>
        <v>461</v>
      </c>
      <c r="J14" s="166">
        <f>SUM(J15:J16)</f>
        <v>0</v>
      </c>
      <c r="K14" s="205">
        <f>SUM(K15:K16)</f>
        <v>461</v>
      </c>
      <c r="L14" s="165">
        <f>SUM(M14:N14)</f>
        <v>450</v>
      </c>
      <c r="M14" s="166">
        <f>SUM(M15:M16)</f>
        <v>450</v>
      </c>
      <c r="N14" s="212">
        <f>SUM(N15:N16)</f>
        <v>0</v>
      </c>
      <c r="O14" s="208">
        <f>SUM(P14:Q14)</f>
        <v>0</v>
      </c>
      <c r="P14" s="166">
        <f>SUM(P15:P16)</f>
        <v>0</v>
      </c>
      <c r="Q14" s="205">
        <f>SUM(Q15:Q16)</f>
        <v>0</v>
      </c>
      <c r="R14" s="165">
        <f t="shared" ref="R14:R25" si="0">SUM(S14:U14)</f>
        <v>42</v>
      </c>
      <c r="S14" s="166">
        <f>SUM(S15:S16)</f>
        <v>0</v>
      </c>
      <c r="T14" s="166">
        <f>SUM(T15:T16)</f>
        <v>42</v>
      </c>
      <c r="U14" s="212">
        <f>SUM(U15:U16)</f>
        <v>0</v>
      </c>
      <c r="V14" s="208">
        <f>SUM(W14:Z14)</f>
        <v>2243</v>
      </c>
      <c r="W14" s="166">
        <f>SUM(W15:W16)</f>
        <v>2037</v>
      </c>
      <c r="X14" s="166">
        <f>SUM(X15:X16)</f>
        <v>188</v>
      </c>
      <c r="Y14" s="166">
        <f>SUM(Y15:Y16)</f>
        <v>0</v>
      </c>
      <c r="Z14" s="166">
        <f>SUM(Z15:Z16)</f>
        <v>18</v>
      </c>
    </row>
    <row r="15" spans="1:26" s="52" customFormat="1" ht="15" customHeight="1" x14ac:dyDescent="0.2">
      <c r="A15" s="389"/>
      <c r="B15" s="62" t="s">
        <v>0</v>
      </c>
      <c r="C15" s="48"/>
      <c r="D15" s="114"/>
      <c r="E15" s="167">
        <f>SUM(F15+I15+L15+O15+R15+V15)</f>
        <v>2583</v>
      </c>
      <c r="F15" s="213">
        <f>SUM(F17+F18+F19+F20+F21+F22+F25)</f>
        <v>0</v>
      </c>
      <c r="G15" s="204">
        <f t="shared" ref="G15:Z15" si="1">SUM(G17+G18+G19+G20+G21+G22+G25)</f>
        <v>0</v>
      </c>
      <c r="H15" s="214">
        <f t="shared" si="1"/>
        <v>0</v>
      </c>
      <c r="I15" s="209">
        <f t="shared" si="1"/>
        <v>461</v>
      </c>
      <c r="J15" s="204">
        <f t="shared" si="1"/>
        <v>0</v>
      </c>
      <c r="K15" s="206">
        <f t="shared" si="1"/>
        <v>461</v>
      </c>
      <c r="L15" s="213">
        <f t="shared" si="1"/>
        <v>450</v>
      </c>
      <c r="M15" s="204">
        <f t="shared" si="1"/>
        <v>450</v>
      </c>
      <c r="N15" s="214">
        <f t="shared" si="1"/>
        <v>0</v>
      </c>
      <c r="O15" s="209">
        <f t="shared" si="1"/>
        <v>0</v>
      </c>
      <c r="P15" s="204">
        <f t="shared" si="1"/>
        <v>0</v>
      </c>
      <c r="Q15" s="206">
        <f t="shared" si="1"/>
        <v>0</v>
      </c>
      <c r="R15" s="213">
        <f t="shared" si="1"/>
        <v>37</v>
      </c>
      <c r="S15" s="204">
        <f t="shared" si="1"/>
        <v>0</v>
      </c>
      <c r="T15" s="204">
        <f t="shared" si="1"/>
        <v>37</v>
      </c>
      <c r="U15" s="214">
        <f t="shared" si="1"/>
        <v>0</v>
      </c>
      <c r="V15" s="209">
        <f t="shared" si="1"/>
        <v>1635</v>
      </c>
      <c r="W15" s="204">
        <f t="shared" si="1"/>
        <v>1446</v>
      </c>
      <c r="X15" s="204">
        <f t="shared" si="1"/>
        <v>173</v>
      </c>
      <c r="Y15" s="204">
        <f t="shared" si="1"/>
        <v>0</v>
      </c>
      <c r="Z15" s="204">
        <f t="shared" si="1"/>
        <v>16</v>
      </c>
    </row>
    <row r="16" spans="1:26" s="52" customFormat="1" ht="15" customHeight="1" thickBot="1" x14ac:dyDescent="0.25">
      <c r="A16" s="390"/>
      <c r="B16" s="92" t="s">
        <v>1</v>
      </c>
      <c r="C16" s="48"/>
      <c r="D16" s="114"/>
      <c r="E16" s="167">
        <f>SUM(F16+I16+L16+O16+R16+V16)</f>
        <v>613</v>
      </c>
      <c r="F16" s="168">
        <f>SUM(G16:H16)</f>
        <v>0</v>
      </c>
      <c r="G16" s="169">
        <f>SUM(G23+G24)</f>
        <v>0</v>
      </c>
      <c r="H16" s="215">
        <f>SUM(H23+H24)</f>
        <v>0</v>
      </c>
      <c r="I16" s="210">
        <f>SUM(J16:K16)</f>
        <v>0</v>
      </c>
      <c r="J16" s="169">
        <f>SUM(J23+J24)</f>
        <v>0</v>
      </c>
      <c r="K16" s="207">
        <f>SUM(K23+K24)</f>
        <v>0</v>
      </c>
      <c r="L16" s="168">
        <f>SUM(M16:N16)</f>
        <v>0</v>
      </c>
      <c r="M16" s="169">
        <f>SUM(M23+M24)</f>
        <v>0</v>
      </c>
      <c r="N16" s="215">
        <f>SUM(N23+N24)</f>
        <v>0</v>
      </c>
      <c r="O16" s="210">
        <f>SUM(P16:Q16)</f>
        <v>0</v>
      </c>
      <c r="P16" s="169">
        <f>SUM(P23+P24)</f>
        <v>0</v>
      </c>
      <c r="Q16" s="207">
        <f>SUM(Q23+Q24)</f>
        <v>0</v>
      </c>
      <c r="R16" s="168">
        <f t="shared" si="0"/>
        <v>5</v>
      </c>
      <c r="S16" s="169">
        <f>SUM(S23+S24)</f>
        <v>0</v>
      </c>
      <c r="T16" s="169">
        <f>SUM(T23+T24)</f>
        <v>5</v>
      </c>
      <c r="U16" s="215">
        <f>SUM(U23+U24)</f>
        <v>0</v>
      </c>
      <c r="V16" s="211">
        <f>SUM(W16:Z16)</f>
        <v>608</v>
      </c>
      <c r="W16" s="169">
        <f>SUM(W23+W24)</f>
        <v>591</v>
      </c>
      <c r="X16" s="169">
        <f>SUM(X23+X24)</f>
        <v>15</v>
      </c>
      <c r="Y16" s="169">
        <f>SUM(Y23+Y24)</f>
        <v>0</v>
      </c>
      <c r="Z16" s="169">
        <f>SUM(Z23+Z24)</f>
        <v>2</v>
      </c>
    </row>
    <row r="17" spans="1:26" s="170" customFormat="1" ht="15" customHeight="1" x14ac:dyDescent="0.2">
      <c r="A17" s="172" t="s">
        <v>2</v>
      </c>
      <c r="B17" s="173" t="s">
        <v>0</v>
      </c>
      <c r="C17" s="154">
        <v>50082817</v>
      </c>
      <c r="D17" s="152" t="s">
        <v>77</v>
      </c>
      <c r="E17" s="191">
        <f t="shared" ref="E17:E25" si="2">SUM(F17+I17+L17+O17+R17+V17)</f>
        <v>317</v>
      </c>
      <c r="F17" s="192">
        <f>SUM(G17:H17)</f>
        <v>0</v>
      </c>
      <c r="G17" s="180">
        <v>0</v>
      </c>
      <c r="H17" s="193">
        <v>0</v>
      </c>
      <c r="I17" s="194">
        <f>SUM(J17:K17)</f>
        <v>0</v>
      </c>
      <c r="J17" s="195">
        <v>0</v>
      </c>
      <c r="K17" s="181">
        <v>0</v>
      </c>
      <c r="L17" s="194">
        <f>SUM(M17:N17)</f>
        <v>0</v>
      </c>
      <c r="M17" s="195">
        <v>0</v>
      </c>
      <c r="N17" s="181">
        <v>0</v>
      </c>
      <c r="O17" s="179">
        <f>SUM(P17:Q17)</f>
        <v>0</v>
      </c>
      <c r="P17" s="180">
        <v>0</v>
      </c>
      <c r="Q17" s="181">
        <v>0</v>
      </c>
      <c r="R17" s="194">
        <f t="shared" si="0"/>
        <v>37</v>
      </c>
      <c r="S17" s="180">
        <v>0</v>
      </c>
      <c r="T17" s="180">
        <v>37</v>
      </c>
      <c r="U17" s="180">
        <v>0</v>
      </c>
      <c r="V17" s="194">
        <f>SUM(W17:Z17)</f>
        <v>280</v>
      </c>
      <c r="W17" s="180">
        <v>280</v>
      </c>
      <c r="X17" s="196">
        <v>0</v>
      </c>
      <c r="Y17" s="180">
        <v>0</v>
      </c>
      <c r="Z17" s="181">
        <v>0</v>
      </c>
    </row>
    <row r="18" spans="1:26" s="170" customFormat="1" ht="15" customHeight="1" x14ac:dyDescent="0.2">
      <c r="A18" s="174" t="s">
        <v>3</v>
      </c>
      <c r="B18" s="175" t="s">
        <v>0</v>
      </c>
      <c r="C18" s="157">
        <v>50005499</v>
      </c>
      <c r="D18" s="155" t="s">
        <v>66</v>
      </c>
      <c r="E18" s="182">
        <f t="shared" si="2"/>
        <v>911</v>
      </c>
      <c r="F18" s="183">
        <f t="shared" ref="F18:F25" si="3">SUM(G18:H18)</f>
        <v>0</v>
      </c>
      <c r="G18" s="184">
        <v>0</v>
      </c>
      <c r="H18" s="185">
        <v>0</v>
      </c>
      <c r="I18" s="186">
        <f t="shared" ref="I18:I25" si="4">SUM(J18:K18)</f>
        <v>461</v>
      </c>
      <c r="J18" s="187">
        <v>0</v>
      </c>
      <c r="K18" s="188">
        <v>461</v>
      </c>
      <c r="L18" s="186">
        <f t="shared" ref="L18:L25" si="5">SUM(M18:N18)</f>
        <v>450</v>
      </c>
      <c r="M18" s="187">
        <v>450</v>
      </c>
      <c r="N18" s="188">
        <v>0</v>
      </c>
      <c r="O18" s="189">
        <f t="shared" ref="O18:O25" si="6">SUM(P18:Q18)</f>
        <v>0</v>
      </c>
      <c r="P18" s="184">
        <v>0</v>
      </c>
      <c r="Q18" s="188">
        <v>0</v>
      </c>
      <c r="R18" s="186">
        <f t="shared" si="0"/>
        <v>0</v>
      </c>
      <c r="S18" s="184">
        <v>0</v>
      </c>
      <c r="T18" s="184">
        <v>0</v>
      </c>
      <c r="U18" s="184">
        <v>0</v>
      </c>
      <c r="V18" s="178">
        <f t="shared" ref="V18:V25" si="7">SUM(W18:Z18)</f>
        <v>0</v>
      </c>
      <c r="W18" s="184">
        <v>0</v>
      </c>
      <c r="X18" s="190">
        <v>0</v>
      </c>
      <c r="Y18" s="184">
        <v>0</v>
      </c>
      <c r="Z18" s="188">
        <v>0</v>
      </c>
    </row>
    <row r="19" spans="1:26" s="170" customFormat="1" ht="15" customHeight="1" x14ac:dyDescent="0.2">
      <c r="A19" s="174" t="s">
        <v>3</v>
      </c>
      <c r="B19" s="175" t="s">
        <v>0</v>
      </c>
      <c r="C19" s="157">
        <v>50082825</v>
      </c>
      <c r="D19" s="155" t="s">
        <v>78</v>
      </c>
      <c r="E19" s="182">
        <f t="shared" si="2"/>
        <v>418</v>
      </c>
      <c r="F19" s="183">
        <f t="shared" si="3"/>
        <v>0</v>
      </c>
      <c r="G19" s="184">
        <v>0</v>
      </c>
      <c r="H19" s="185">
        <v>0</v>
      </c>
      <c r="I19" s="186">
        <f t="shared" si="4"/>
        <v>0</v>
      </c>
      <c r="J19" s="187">
        <v>0</v>
      </c>
      <c r="K19" s="188">
        <v>0</v>
      </c>
      <c r="L19" s="186">
        <f t="shared" si="5"/>
        <v>0</v>
      </c>
      <c r="M19" s="187">
        <v>0</v>
      </c>
      <c r="N19" s="188">
        <v>0</v>
      </c>
      <c r="O19" s="189">
        <f t="shared" si="6"/>
        <v>0</v>
      </c>
      <c r="P19" s="184">
        <v>0</v>
      </c>
      <c r="Q19" s="188">
        <v>0</v>
      </c>
      <c r="R19" s="186">
        <f t="shared" si="0"/>
        <v>0</v>
      </c>
      <c r="S19" s="184">
        <v>0</v>
      </c>
      <c r="T19" s="184">
        <v>0</v>
      </c>
      <c r="U19" s="184">
        <v>0</v>
      </c>
      <c r="V19" s="178">
        <f t="shared" si="7"/>
        <v>418</v>
      </c>
      <c r="W19" s="184">
        <v>418</v>
      </c>
      <c r="X19" s="190">
        <v>0</v>
      </c>
      <c r="Y19" s="184">
        <v>0</v>
      </c>
      <c r="Z19" s="188">
        <v>0</v>
      </c>
    </row>
    <row r="20" spans="1:26" s="170" customFormat="1" ht="15" customHeight="1" x14ac:dyDescent="0.2">
      <c r="A20" s="174" t="s">
        <v>67</v>
      </c>
      <c r="B20" s="175" t="s">
        <v>0</v>
      </c>
      <c r="C20" s="157">
        <v>50082833</v>
      </c>
      <c r="D20" s="155" t="s">
        <v>79</v>
      </c>
      <c r="E20" s="182">
        <f t="shared" si="2"/>
        <v>246</v>
      </c>
      <c r="F20" s="183">
        <f t="shared" si="3"/>
        <v>0</v>
      </c>
      <c r="G20" s="184">
        <v>0</v>
      </c>
      <c r="H20" s="185">
        <v>0</v>
      </c>
      <c r="I20" s="186">
        <f t="shared" si="4"/>
        <v>0</v>
      </c>
      <c r="J20" s="187">
        <v>0</v>
      </c>
      <c r="K20" s="188">
        <v>0</v>
      </c>
      <c r="L20" s="186">
        <f t="shared" si="5"/>
        <v>0</v>
      </c>
      <c r="M20" s="187">
        <v>0</v>
      </c>
      <c r="N20" s="188">
        <v>0</v>
      </c>
      <c r="O20" s="189">
        <f t="shared" si="6"/>
        <v>0</v>
      </c>
      <c r="P20" s="184">
        <v>0</v>
      </c>
      <c r="Q20" s="188">
        <v>0</v>
      </c>
      <c r="R20" s="186">
        <f t="shared" si="0"/>
        <v>0</v>
      </c>
      <c r="S20" s="184">
        <v>0</v>
      </c>
      <c r="T20" s="184">
        <v>0</v>
      </c>
      <c r="U20" s="184">
        <v>0</v>
      </c>
      <c r="V20" s="178">
        <f t="shared" si="7"/>
        <v>246</v>
      </c>
      <c r="W20" s="184">
        <v>242</v>
      </c>
      <c r="X20" s="190">
        <v>0</v>
      </c>
      <c r="Y20" s="184">
        <v>0</v>
      </c>
      <c r="Z20" s="188">
        <v>4</v>
      </c>
    </row>
    <row r="21" spans="1:26" s="170" customFormat="1" ht="15" customHeight="1" x14ac:dyDescent="0.2">
      <c r="A21" s="174" t="s">
        <v>4</v>
      </c>
      <c r="B21" s="175" t="s">
        <v>0</v>
      </c>
      <c r="C21" s="157">
        <v>50082841</v>
      </c>
      <c r="D21" s="155" t="s">
        <v>80</v>
      </c>
      <c r="E21" s="182">
        <f t="shared" si="2"/>
        <v>259</v>
      </c>
      <c r="F21" s="183">
        <f t="shared" si="3"/>
        <v>0</v>
      </c>
      <c r="G21" s="184">
        <v>0</v>
      </c>
      <c r="H21" s="185">
        <v>0</v>
      </c>
      <c r="I21" s="186">
        <f t="shared" si="4"/>
        <v>0</v>
      </c>
      <c r="J21" s="187">
        <v>0</v>
      </c>
      <c r="K21" s="188">
        <v>0</v>
      </c>
      <c r="L21" s="186">
        <f t="shared" si="5"/>
        <v>0</v>
      </c>
      <c r="M21" s="187">
        <v>0</v>
      </c>
      <c r="N21" s="188">
        <v>0</v>
      </c>
      <c r="O21" s="189">
        <f t="shared" si="6"/>
        <v>0</v>
      </c>
      <c r="P21" s="184">
        <v>0</v>
      </c>
      <c r="Q21" s="188">
        <v>0</v>
      </c>
      <c r="R21" s="186">
        <f t="shared" si="0"/>
        <v>0</v>
      </c>
      <c r="S21" s="184">
        <v>0</v>
      </c>
      <c r="T21" s="184">
        <v>0</v>
      </c>
      <c r="U21" s="184">
        <v>0</v>
      </c>
      <c r="V21" s="178">
        <f t="shared" si="7"/>
        <v>259</v>
      </c>
      <c r="W21" s="184">
        <v>228</v>
      </c>
      <c r="X21" s="190">
        <v>21</v>
      </c>
      <c r="Y21" s="184">
        <v>0</v>
      </c>
      <c r="Z21" s="188">
        <v>10</v>
      </c>
    </row>
    <row r="22" spans="1:26" s="170" customFormat="1" ht="15" customHeight="1" x14ac:dyDescent="0.2">
      <c r="A22" s="174" t="s">
        <v>85</v>
      </c>
      <c r="B22" s="175" t="s">
        <v>0</v>
      </c>
      <c r="C22" s="157">
        <v>50033115</v>
      </c>
      <c r="D22" s="155" t="s">
        <v>86</v>
      </c>
      <c r="E22" s="182">
        <f>SUM(F22+I22+L22+O22+R22+V22)</f>
        <v>116</v>
      </c>
      <c r="F22" s="183">
        <f>SUM(G22:H22)</f>
        <v>0</v>
      </c>
      <c r="G22" s="184">
        <v>0</v>
      </c>
      <c r="H22" s="185">
        <v>0</v>
      </c>
      <c r="I22" s="186">
        <f>SUM(J22:K22)</f>
        <v>0</v>
      </c>
      <c r="J22" s="187">
        <v>0</v>
      </c>
      <c r="K22" s="188">
        <v>0</v>
      </c>
      <c r="L22" s="186">
        <f>SUM(M22:N22)</f>
        <v>0</v>
      </c>
      <c r="M22" s="187">
        <v>0</v>
      </c>
      <c r="N22" s="188">
        <v>0</v>
      </c>
      <c r="O22" s="189">
        <f>SUM(P22:Q22)</f>
        <v>0</v>
      </c>
      <c r="P22" s="184">
        <v>0</v>
      </c>
      <c r="Q22" s="188">
        <v>0</v>
      </c>
      <c r="R22" s="186">
        <f>SUM(S22:U22)</f>
        <v>0</v>
      </c>
      <c r="S22" s="184">
        <v>0</v>
      </c>
      <c r="T22" s="184">
        <v>0</v>
      </c>
      <c r="U22" s="184">
        <v>0</v>
      </c>
      <c r="V22" s="178">
        <f>SUM(W22:Z22)</f>
        <v>116</v>
      </c>
      <c r="W22" s="184">
        <v>0</v>
      </c>
      <c r="X22" s="190">
        <v>116</v>
      </c>
      <c r="Y22" s="184">
        <v>0</v>
      </c>
      <c r="Z22" s="188">
        <v>0</v>
      </c>
    </row>
    <row r="23" spans="1:26" s="170" customFormat="1" ht="15" customHeight="1" x14ac:dyDescent="0.2">
      <c r="A23" s="174" t="s">
        <v>5</v>
      </c>
      <c r="B23" s="175" t="s">
        <v>1</v>
      </c>
      <c r="C23" s="157">
        <v>50072900</v>
      </c>
      <c r="D23" s="155" t="s">
        <v>81</v>
      </c>
      <c r="E23" s="182">
        <f t="shared" si="2"/>
        <v>234</v>
      </c>
      <c r="F23" s="183">
        <f t="shared" si="3"/>
        <v>0</v>
      </c>
      <c r="G23" s="184">
        <v>0</v>
      </c>
      <c r="H23" s="185">
        <v>0</v>
      </c>
      <c r="I23" s="186">
        <f t="shared" si="4"/>
        <v>0</v>
      </c>
      <c r="J23" s="187">
        <v>0</v>
      </c>
      <c r="K23" s="188">
        <v>0</v>
      </c>
      <c r="L23" s="186">
        <f t="shared" si="5"/>
        <v>0</v>
      </c>
      <c r="M23" s="187">
        <v>0</v>
      </c>
      <c r="N23" s="188">
        <v>0</v>
      </c>
      <c r="O23" s="189">
        <f t="shared" si="6"/>
        <v>0</v>
      </c>
      <c r="P23" s="184">
        <v>0</v>
      </c>
      <c r="Q23" s="188">
        <v>0</v>
      </c>
      <c r="R23" s="186">
        <f t="shared" si="0"/>
        <v>0</v>
      </c>
      <c r="S23" s="184">
        <v>0</v>
      </c>
      <c r="T23" s="184">
        <v>0</v>
      </c>
      <c r="U23" s="184">
        <v>0</v>
      </c>
      <c r="V23" s="178">
        <f t="shared" si="7"/>
        <v>234</v>
      </c>
      <c r="W23" s="184">
        <v>217</v>
      </c>
      <c r="X23" s="190">
        <v>15</v>
      </c>
      <c r="Y23" s="184">
        <v>0</v>
      </c>
      <c r="Z23" s="188">
        <v>2</v>
      </c>
    </row>
    <row r="24" spans="1:26" s="170" customFormat="1" ht="15" customHeight="1" x14ac:dyDescent="0.2">
      <c r="A24" s="174" t="s">
        <v>50</v>
      </c>
      <c r="B24" s="175" t="s">
        <v>1</v>
      </c>
      <c r="C24" s="157">
        <v>50082850</v>
      </c>
      <c r="D24" s="155" t="s">
        <v>82</v>
      </c>
      <c r="E24" s="182">
        <f t="shared" si="2"/>
        <v>379</v>
      </c>
      <c r="F24" s="183">
        <f t="shared" si="3"/>
        <v>0</v>
      </c>
      <c r="G24" s="184">
        <v>0</v>
      </c>
      <c r="H24" s="185">
        <v>0</v>
      </c>
      <c r="I24" s="186">
        <f t="shared" si="4"/>
        <v>0</v>
      </c>
      <c r="J24" s="187">
        <v>0</v>
      </c>
      <c r="K24" s="188">
        <v>0</v>
      </c>
      <c r="L24" s="186">
        <f t="shared" si="5"/>
        <v>0</v>
      </c>
      <c r="M24" s="187">
        <v>0</v>
      </c>
      <c r="N24" s="188">
        <v>0</v>
      </c>
      <c r="O24" s="189">
        <f t="shared" si="6"/>
        <v>0</v>
      </c>
      <c r="P24" s="184">
        <v>0</v>
      </c>
      <c r="Q24" s="188">
        <v>0</v>
      </c>
      <c r="R24" s="186">
        <f t="shared" si="0"/>
        <v>5</v>
      </c>
      <c r="S24" s="184">
        <v>0</v>
      </c>
      <c r="T24" s="184">
        <v>5</v>
      </c>
      <c r="U24" s="184">
        <v>0</v>
      </c>
      <c r="V24" s="178">
        <f t="shared" si="7"/>
        <v>374</v>
      </c>
      <c r="W24" s="184">
        <v>374</v>
      </c>
      <c r="X24" s="190">
        <v>0</v>
      </c>
      <c r="Y24" s="184">
        <v>0</v>
      </c>
      <c r="Z24" s="188">
        <v>0</v>
      </c>
    </row>
    <row r="25" spans="1:26" s="170" customFormat="1" ht="15" customHeight="1" thickBot="1" x14ac:dyDescent="0.25">
      <c r="A25" s="176" t="s">
        <v>70</v>
      </c>
      <c r="B25" s="177" t="s">
        <v>0</v>
      </c>
      <c r="C25" s="163">
        <v>50082868</v>
      </c>
      <c r="D25" s="161" t="s">
        <v>83</v>
      </c>
      <c r="E25" s="197">
        <f t="shared" si="2"/>
        <v>316</v>
      </c>
      <c r="F25" s="198">
        <f t="shared" si="3"/>
        <v>0</v>
      </c>
      <c r="G25" s="11">
        <v>0</v>
      </c>
      <c r="H25" s="18">
        <v>0</v>
      </c>
      <c r="I25" s="199">
        <f t="shared" si="4"/>
        <v>0</v>
      </c>
      <c r="J25" s="200">
        <v>0</v>
      </c>
      <c r="K25" s="12">
        <v>0</v>
      </c>
      <c r="L25" s="199">
        <f t="shared" si="5"/>
        <v>0</v>
      </c>
      <c r="M25" s="200">
        <v>0</v>
      </c>
      <c r="N25" s="12">
        <v>0</v>
      </c>
      <c r="O25" s="201">
        <f t="shared" si="6"/>
        <v>0</v>
      </c>
      <c r="P25" s="11">
        <v>0</v>
      </c>
      <c r="Q25" s="12">
        <v>0</v>
      </c>
      <c r="R25" s="199">
        <f t="shared" si="0"/>
        <v>0</v>
      </c>
      <c r="S25" s="11">
        <v>0</v>
      </c>
      <c r="T25" s="11">
        <v>0</v>
      </c>
      <c r="U25" s="11">
        <v>0</v>
      </c>
      <c r="V25" s="202">
        <f t="shared" si="7"/>
        <v>316</v>
      </c>
      <c r="W25" s="11">
        <v>278</v>
      </c>
      <c r="X25" s="203">
        <v>36</v>
      </c>
      <c r="Y25" s="11">
        <v>0</v>
      </c>
      <c r="Z25" s="12">
        <v>2</v>
      </c>
    </row>
    <row r="27" spans="1:26" ht="15" customHeight="1" x14ac:dyDescent="0.2">
      <c r="A27" s="83" t="s">
        <v>42</v>
      </c>
      <c r="I27" s="171"/>
      <c r="L27" s="118"/>
    </row>
    <row r="28" spans="1:26" ht="15" customHeight="1" x14ac:dyDescent="0.2">
      <c r="A28" s="84" t="s">
        <v>54</v>
      </c>
    </row>
    <row r="29" spans="1:26" ht="15" customHeight="1" x14ac:dyDescent="0.2">
      <c r="A29" s="83" t="s">
        <v>84</v>
      </c>
    </row>
  </sheetData>
  <sheetProtection password="8930" sheet="1" objects="1" scenarios="1"/>
  <mergeCells count="21">
    <mergeCell ref="A6:Z6"/>
    <mergeCell ref="A8:Z8"/>
    <mergeCell ref="A1:Z1"/>
    <mergeCell ref="A2:Z2"/>
    <mergeCell ref="A3:Z3"/>
    <mergeCell ref="A4:Z4"/>
    <mergeCell ref="A5:Z5"/>
    <mergeCell ref="A7:Z7"/>
    <mergeCell ref="A9:Z9"/>
    <mergeCell ref="F11:H12"/>
    <mergeCell ref="I11:K12"/>
    <mergeCell ref="A11:A13"/>
    <mergeCell ref="B11:B13"/>
    <mergeCell ref="O11:Q12"/>
    <mergeCell ref="A14:A16"/>
    <mergeCell ref="R11:U12"/>
    <mergeCell ref="C11:C13"/>
    <mergeCell ref="V11:Z12"/>
    <mergeCell ref="D11:D13"/>
    <mergeCell ref="L11:N12"/>
    <mergeCell ref="E11:E13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FF"/>
  </sheetPr>
  <dimension ref="A1:Z401"/>
  <sheetViews>
    <sheetView zoomScaleNormal="100" workbookViewId="0">
      <selection sqref="A1:Z1"/>
    </sheetView>
  </sheetViews>
  <sheetFormatPr defaultRowHeight="15" customHeight="1" x14ac:dyDescent="0.2"/>
  <cols>
    <col min="1" max="1" width="24.28515625" style="117" customWidth="1"/>
    <col min="2" max="3" width="9.7109375" style="119" customWidth="1"/>
    <col min="4" max="4" width="55.7109375" style="117" customWidth="1"/>
    <col min="5" max="16" width="11.7109375" style="117" customWidth="1"/>
    <col min="17" max="17" width="13.7109375" style="117" customWidth="1"/>
    <col min="18" max="26" width="11.7109375" style="117" customWidth="1"/>
    <col min="27" max="16384" width="9.140625" style="117"/>
  </cols>
  <sheetData>
    <row r="1" spans="1:26" s="52" customFormat="1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6" s="52" customFormat="1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</row>
    <row r="3" spans="1:26" s="52" customFormat="1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s="52" customFormat="1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5" spans="1:26" s="52" customFormat="1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</row>
    <row r="6" spans="1:26" s="52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52" customFormat="1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s="52" customFormat="1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26" s="52" customFormat="1" ht="15" customHeight="1" x14ac:dyDescent="0.2">
      <c r="A9" s="432" t="s">
        <v>49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26" s="52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52" customFormat="1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33" t="s">
        <v>14</v>
      </c>
      <c r="F11" s="420" t="s">
        <v>24</v>
      </c>
      <c r="G11" s="421"/>
      <c r="H11" s="422"/>
      <c r="I11" s="426" t="s">
        <v>25</v>
      </c>
      <c r="J11" s="427"/>
      <c r="K11" s="428"/>
      <c r="L11" s="399" t="s">
        <v>15</v>
      </c>
      <c r="M11" s="400"/>
      <c r="N11" s="400"/>
      <c r="O11" s="400"/>
      <c r="P11" s="403" t="s">
        <v>16</v>
      </c>
      <c r="Q11" s="404"/>
      <c r="R11" s="405"/>
      <c r="S11" s="409" t="s">
        <v>32</v>
      </c>
      <c r="T11" s="410"/>
      <c r="U11" s="410"/>
      <c r="V11" s="410"/>
      <c r="W11" s="413"/>
      <c r="X11" s="409" t="s">
        <v>26</v>
      </c>
      <c r="Y11" s="410"/>
      <c r="Z11" s="413"/>
    </row>
    <row r="12" spans="1:26" s="52" customFormat="1" ht="15" customHeight="1" thickBot="1" x14ac:dyDescent="0.25">
      <c r="A12" s="393"/>
      <c r="B12" s="393"/>
      <c r="C12" s="395"/>
      <c r="D12" s="393"/>
      <c r="E12" s="434"/>
      <c r="F12" s="423"/>
      <c r="G12" s="424"/>
      <c r="H12" s="425"/>
      <c r="I12" s="429"/>
      <c r="J12" s="430"/>
      <c r="K12" s="431"/>
      <c r="L12" s="401"/>
      <c r="M12" s="402"/>
      <c r="N12" s="402"/>
      <c r="O12" s="402"/>
      <c r="P12" s="406"/>
      <c r="Q12" s="407"/>
      <c r="R12" s="408"/>
      <c r="S12" s="411"/>
      <c r="T12" s="412"/>
      <c r="U12" s="412"/>
      <c r="V12" s="412"/>
      <c r="W12" s="436"/>
      <c r="X12" s="414"/>
      <c r="Y12" s="415"/>
      <c r="Z12" s="416"/>
    </row>
    <row r="13" spans="1:26" s="52" customFormat="1" ht="30" customHeight="1" thickBot="1" x14ac:dyDescent="0.25">
      <c r="A13" s="393"/>
      <c r="B13" s="393"/>
      <c r="C13" s="396"/>
      <c r="D13" s="393"/>
      <c r="E13" s="435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2" t="s">
        <v>39</v>
      </c>
      <c r="O13" s="29" t="s">
        <v>22</v>
      </c>
      <c r="P13" s="21" t="s">
        <v>29</v>
      </c>
      <c r="Q13" s="22" t="s">
        <v>28</v>
      </c>
      <c r="R13" s="29" t="s">
        <v>23</v>
      </c>
      <c r="S13" s="21" t="s">
        <v>29</v>
      </c>
      <c r="T13" s="22" t="s">
        <v>25</v>
      </c>
      <c r="U13" s="22" t="s">
        <v>15</v>
      </c>
      <c r="V13" s="29" t="s">
        <v>46</v>
      </c>
      <c r="W13" s="29" t="s">
        <v>19</v>
      </c>
      <c r="X13" s="21" t="s">
        <v>29</v>
      </c>
      <c r="Y13" s="22" t="s">
        <v>20</v>
      </c>
      <c r="Z13" s="23" t="s">
        <v>21</v>
      </c>
    </row>
    <row r="14" spans="1:26" s="52" customFormat="1" ht="15" customHeight="1" x14ac:dyDescent="0.2">
      <c r="A14" s="388" t="s">
        <v>36</v>
      </c>
      <c r="B14" s="61" t="s">
        <v>37</v>
      </c>
      <c r="C14" s="47"/>
      <c r="D14" s="113"/>
      <c r="E14" s="80">
        <f>SUM(E15:E16)</f>
        <v>2970</v>
      </c>
      <c r="F14" s="44">
        <f t="shared" ref="F14:Z14" si="0">SUM(F15:F16)</f>
        <v>0</v>
      </c>
      <c r="G14" s="31">
        <f t="shared" si="0"/>
        <v>0</v>
      </c>
      <c r="H14" s="32">
        <f t="shared" si="0"/>
        <v>0</v>
      </c>
      <c r="I14" s="38">
        <f t="shared" si="0"/>
        <v>495</v>
      </c>
      <c r="J14" s="31">
        <f t="shared" si="0"/>
        <v>0</v>
      </c>
      <c r="K14" s="41">
        <f t="shared" si="0"/>
        <v>495</v>
      </c>
      <c r="L14" s="44">
        <f t="shared" si="0"/>
        <v>2415</v>
      </c>
      <c r="M14" s="31">
        <f t="shared" si="0"/>
        <v>502</v>
      </c>
      <c r="N14" s="31">
        <f t="shared" si="0"/>
        <v>1913</v>
      </c>
      <c r="O14" s="32">
        <f t="shared" si="0"/>
        <v>0</v>
      </c>
      <c r="P14" s="38">
        <f t="shared" si="0"/>
        <v>0</v>
      </c>
      <c r="Q14" s="31">
        <f t="shared" si="0"/>
        <v>0</v>
      </c>
      <c r="R14" s="41">
        <f t="shared" si="0"/>
        <v>0</v>
      </c>
      <c r="S14" s="44">
        <f t="shared" si="0"/>
        <v>42</v>
      </c>
      <c r="T14" s="31">
        <f t="shared" si="0"/>
        <v>0</v>
      </c>
      <c r="U14" s="31">
        <f t="shared" si="0"/>
        <v>0</v>
      </c>
      <c r="V14" s="31">
        <f t="shared" si="0"/>
        <v>0</v>
      </c>
      <c r="W14" s="32">
        <f t="shared" si="0"/>
        <v>42</v>
      </c>
      <c r="X14" s="38">
        <f t="shared" si="0"/>
        <v>18</v>
      </c>
      <c r="Y14" s="31">
        <f t="shared" si="0"/>
        <v>18</v>
      </c>
      <c r="Z14" s="32">
        <f t="shared" si="0"/>
        <v>0</v>
      </c>
    </row>
    <row r="15" spans="1:26" s="52" customFormat="1" ht="15" customHeight="1" x14ac:dyDescent="0.2">
      <c r="A15" s="389"/>
      <c r="B15" s="62" t="s">
        <v>0</v>
      </c>
      <c r="C15" s="48"/>
      <c r="D15" s="114"/>
      <c r="E15" s="81">
        <f>SUM(E17+E18+E19+E20+E21+E24)</f>
        <v>2363</v>
      </c>
      <c r="F15" s="45">
        <f t="shared" ref="F15:Z15" si="1">SUM(F17+F18+F19+F20+F21+F24)</f>
        <v>0</v>
      </c>
      <c r="G15" s="30">
        <f t="shared" si="1"/>
        <v>0</v>
      </c>
      <c r="H15" s="33">
        <f t="shared" si="1"/>
        <v>0</v>
      </c>
      <c r="I15" s="39">
        <f t="shared" si="1"/>
        <v>495</v>
      </c>
      <c r="J15" s="30">
        <f t="shared" si="1"/>
        <v>0</v>
      </c>
      <c r="K15" s="42">
        <f t="shared" si="1"/>
        <v>495</v>
      </c>
      <c r="L15" s="45">
        <f t="shared" si="1"/>
        <v>1819</v>
      </c>
      <c r="M15" s="30">
        <f t="shared" si="1"/>
        <v>502</v>
      </c>
      <c r="N15" s="30">
        <f t="shared" si="1"/>
        <v>1317</v>
      </c>
      <c r="O15" s="33">
        <f t="shared" si="1"/>
        <v>0</v>
      </c>
      <c r="P15" s="39">
        <f t="shared" si="1"/>
        <v>0</v>
      </c>
      <c r="Q15" s="30">
        <f t="shared" si="1"/>
        <v>0</v>
      </c>
      <c r="R15" s="42">
        <f t="shared" si="1"/>
        <v>0</v>
      </c>
      <c r="S15" s="45">
        <f t="shared" si="1"/>
        <v>31</v>
      </c>
      <c r="T15" s="30">
        <f t="shared" si="1"/>
        <v>0</v>
      </c>
      <c r="U15" s="30">
        <f t="shared" si="1"/>
        <v>0</v>
      </c>
      <c r="V15" s="30">
        <f t="shared" si="1"/>
        <v>0</v>
      </c>
      <c r="W15" s="33">
        <f t="shared" si="1"/>
        <v>31</v>
      </c>
      <c r="X15" s="39">
        <f t="shared" si="1"/>
        <v>18</v>
      </c>
      <c r="Y15" s="30">
        <f t="shared" si="1"/>
        <v>18</v>
      </c>
      <c r="Z15" s="33">
        <f t="shared" si="1"/>
        <v>0</v>
      </c>
    </row>
    <row r="16" spans="1:26" s="52" customFormat="1" ht="15" customHeight="1" thickBot="1" x14ac:dyDescent="0.25">
      <c r="A16" s="437"/>
      <c r="B16" s="63" t="s">
        <v>1</v>
      </c>
      <c r="C16" s="49"/>
      <c r="D16" s="121"/>
      <c r="E16" s="82">
        <f>SUM(E22+E23)</f>
        <v>607</v>
      </c>
      <c r="F16" s="46">
        <f t="shared" ref="F16:Z16" si="2">SUM(F22+F23)</f>
        <v>0</v>
      </c>
      <c r="G16" s="34">
        <f t="shared" si="2"/>
        <v>0</v>
      </c>
      <c r="H16" s="35">
        <f t="shared" si="2"/>
        <v>0</v>
      </c>
      <c r="I16" s="40">
        <f t="shared" si="2"/>
        <v>0</v>
      </c>
      <c r="J16" s="34">
        <f t="shared" si="2"/>
        <v>0</v>
      </c>
      <c r="K16" s="43">
        <f t="shared" si="2"/>
        <v>0</v>
      </c>
      <c r="L16" s="46">
        <f t="shared" si="2"/>
        <v>596</v>
      </c>
      <c r="M16" s="34">
        <f t="shared" si="2"/>
        <v>0</v>
      </c>
      <c r="N16" s="34">
        <f t="shared" si="2"/>
        <v>596</v>
      </c>
      <c r="O16" s="35">
        <f t="shared" si="2"/>
        <v>0</v>
      </c>
      <c r="P16" s="40">
        <f t="shared" si="2"/>
        <v>0</v>
      </c>
      <c r="Q16" s="34">
        <f t="shared" si="2"/>
        <v>0</v>
      </c>
      <c r="R16" s="43">
        <f t="shared" si="2"/>
        <v>0</v>
      </c>
      <c r="S16" s="46">
        <f t="shared" si="2"/>
        <v>11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5">
        <f t="shared" si="2"/>
        <v>11</v>
      </c>
      <c r="X16" s="40">
        <f t="shared" si="2"/>
        <v>0</v>
      </c>
      <c r="Y16" s="34">
        <f t="shared" si="2"/>
        <v>0</v>
      </c>
      <c r="Z16" s="35">
        <f t="shared" si="2"/>
        <v>0</v>
      </c>
    </row>
    <row r="17" spans="1:26" s="120" customFormat="1" ht="24.95" customHeight="1" x14ac:dyDescent="0.2">
      <c r="A17" s="152" t="s">
        <v>2</v>
      </c>
      <c r="B17" s="153" t="s">
        <v>0</v>
      </c>
      <c r="C17" s="154">
        <v>50082817</v>
      </c>
      <c r="D17" s="148" t="s">
        <v>59</v>
      </c>
      <c r="E17" s="79">
        <f t="shared" ref="E17:E24" si="3">SUM(F17+I17+L17+P17+S17+X17)</f>
        <v>227</v>
      </c>
      <c r="F17" s="73">
        <f>SUM(G17:H17)</f>
        <v>0</v>
      </c>
      <c r="G17" s="77">
        <v>0</v>
      </c>
      <c r="H17" s="147">
        <v>0</v>
      </c>
      <c r="I17" s="76">
        <f>SUM(J17:K17)</f>
        <v>0</v>
      </c>
      <c r="J17" s="77">
        <v>0</v>
      </c>
      <c r="K17" s="78">
        <v>0</v>
      </c>
      <c r="L17" s="73">
        <f>SUM(M17:O17)</f>
        <v>227</v>
      </c>
      <c r="M17" s="77">
        <v>0</v>
      </c>
      <c r="N17" s="77">
        <v>227</v>
      </c>
      <c r="O17" s="147">
        <v>0</v>
      </c>
      <c r="P17" s="76">
        <f>SUM(Q17:R17)</f>
        <v>0</v>
      </c>
      <c r="Q17" s="77">
        <v>0</v>
      </c>
      <c r="R17" s="78">
        <v>0</v>
      </c>
      <c r="S17" s="73">
        <f t="shared" ref="S17:S24" si="4">SUM(T17:W17)</f>
        <v>0</v>
      </c>
      <c r="T17" s="74">
        <v>0</v>
      </c>
      <c r="U17" s="74">
        <v>0</v>
      </c>
      <c r="V17" s="74">
        <v>0</v>
      </c>
      <c r="W17" s="74">
        <v>0</v>
      </c>
      <c r="X17" s="76">
        <f>SUM(Y17:Z17)</f>
        <v>0</v>
      </c>
      <c r="Y17" s="77">
        <v>0</v>
      </c>
      <c r="Z17" s="78">
        <v>0</v>
      </c>
    </row>
    <row r="18" spans="1:26" s="120" customFormat="1" ht="24.95" customHeight="1" x14ac:dyDescent="0.2">
      <c r="A18" s="155" t="s">
        <v>3</v>
      </c>
      <c r="B18" s="156" t="s">
        <v>0</v>
      </c>
      <c r="C18" s="157">
        <v>50005499</v>
      </c>
      <c r="D18" s="149" t="s">
        <v>66</v>
      </c>
      <c r="E18" s="69">
        <f t="shared" si="3"/>
        <v>997</v>
      </c>
      <c r="F18" s="67">
        <f t="shared" ref="F18:F24" si="5">SUM(G18:H18)</f>
        <v>0</v>
      </c>
      <c r="G18" s="57">
        <v>0</v>
      </c>
      <c r="H18" s="140">
        <v>0</v>
      </c>
      <c r="I18" s="71">
        <f t="shared" ref="I18:I24" si="6">SUM(J18:K18)</f>
        <v>495</v>
      </c>
      <c r="J18" s="57">
        <v>0</v>
      </c>
      <c r="K18" s="58">
        <v>495</v>
      </c>
      <c r="L18" s="67">
        <f t="shared" ref="L18:L24" si="7">SUM(M18:O18)</f>
        <v>502</v>
      </c>
      <c r="M18" s="57">
        <v>502</v>
      </c>
      <c r="N18" s="57">
        <v>0</v>
      </c>
      <c r="O18" s="140">
        <v>0</v>
      </c>
      <c r="P18" s="71">
        <f t="shared" ref="P18:P24" si="8">SUM(Q18:R18)</f>
        <v>0</v>
      </c>
      <c r="Q18" s="57">
        <v>0</v>
      </c>
      <c r="R18" s="58">
        <v>0</v>
      </c>
      <c r="S18" s="67">
        <f t="shared" si="4"/>
        <v>0</v>
      </c>
      <c r="T18" s="57">
        <v>0</v>
      </c>
      <c r="U18" s="57">
        <v>0</v>
      </c>
      <c r="V18" s="57">
        <v>0</v>
      </c>
      <c r="W18" s="57">
        <v>0</v>
      </c>
      <c r="X18" s="71">
        <f t="shared" ref="X18:X24" si="9">SUM(Y18:Z18)</f>
        <v>0</v>
      </c>
      <c r="Y18" s="57">
        <v>0</v>
      </c>
      <c r="Z18" s="58">
        <v>0</v>
      </c>
    </row>
    <row r="19" spans="1:26" s="120" customFormat="1" ht="24.95" customHeight="1" x14ac:dyDescent="0.2">
      <c r="A19" s="158" t="s">
        <v>3</v>
      </c>
      <c r="B19" s="159" t="s">
        <v>0</v>
      </c>
      <c r="C19" s="160">
        <v>50082825</v>
      </c>
      <c r="D19" s="150" t="s">
        <v>60</v>
      </c>
      <c r="E19" s="69">
        <f t="shared" si="3"/>
        <v>466</v>
      </c>
      <c r="F19" s="67">
        <f t="shared" si="5"/>
        <v>0</v>
      </c>
      <c r="G19" s="57">
        <v>0</v>
      </c>
      <c r="H19" s="140">
        <v>0</v>
      </c>
      <c r="I19" s="71">
        <f t="shared" si="6"/>
        <v>0</v>
      </c>
      <c r="J19" s="57">
        <v>0</v>
      </c>
      <c r="K19" s="58">
        <v>0</v>
      </c>
      <c r="L19" s="67">
        <f t="shared" si="7"/>
        <v>466</v>
      </c>
      <c r="M19" s="57">
        <v>0</v>
      </c>
      <c r="N19" s="57">
        <v>466</v>
      </c>
      <c r="O19" s="140">
        <v>0</v>
      </c>
      <c r="P19" s="71">
        <f t="shared" si="8"/>
        <v>0</v>
      </c>
      <c r="Q19" s="57">
        <v>0</v>
      </c>
      <c r="R19" s="58">
        <v>0</v>
      </c>
      <c r="S19" s="67">
        <f t="shared" si="4"/>
        <v>0</v>
      </c>
      <c r="T19" s="93">
        <v>0</v>
      </c>
      <c r="U19" s="93">
        <v>0</v>
      </c>
      <c r="V19" s="93">
        <v>0</v>
      </c>
      <c r="W19" s="93">
        <v>0</v>
      </c>
      <c r="X19" s="71">
        <f t="shared" si="9"/>
        <v>0</v>
      </c>
      <c r="Y19" s="57">
        <v>0</v>
      </c>
      <c r="Z19" s="58">
        <v>0</v>
      </c>
    </row>
    <row r="20" spans="1:26" s="120" customFormat="1" ht="24.95" customHeight="1" x14ac:dyDescent="0.2">
      <c r="A20" s="155" t="s">
        <v>67</v>
      </c>
      <c r="B20" s="156" t="s">
        <v>0</v>
      </c>
      <c r="C20" s="157">
        <v>50082833</v>
      </c>
      <c r="D20" s="149" t="s">
        <v>68</v>
      </c>
      <c r="E20" s="69">
        <f t="shared" si="3"/>
        <v>263</v>
      </c>
      <c r="F20" s="67">
        <f t="shared" si="5"/>
        <v>0</v>
      </c>
      <c r="G20" s="57">
        <v>0</v>
      </c>
      <c r="H20" s="140">
        <v>0</v>
      </c>
      <c r="I20" s="71">
        <f t="shared" si="6"/>
        <v>0</v>
      </c>
      <c r="J20" s="57">
        <v>0</v>
      </c>
      <c r="K20" s="58">
        <v>0</v>
      </c>
      <c r="L20" s="67">
        <f t="shared" si="7"/>
        <v>238</v>
      </c>
      <c r="M20" s="57">
        <v>0</v>
      </c>
      <c r="N20" s="57">
        <v>238</v>
      </c>
      <c r="O20" s="140">
        <v>0</v>
      </c>
      <c r="P20" s="71">
        <f t="shared" si="8"/>
        <v>0</v>
      </c>
      <c r="Q20" s="57">
        <v>0</v>
      </c>
      <c r="R20" s="58">
        <v>0</v>
      </c>
      <c r="S20" s="67">
        <f t="shared" si="4"/>
        <v>7</v>
      </c>
      <c r="T20" s="93">
        <v>0</v>
      </c>
      <c r="U20" s="93">
        <v>0</v>
      </c>
      <c r="V20" s="93">
        <v>0</v>
      </c>
      <c r="W20" s="93">
        <v>7</v>
      </c>
      <c r="X20" s="71">
        <f t="shared" si="9"/>
        <v>18</v>
      </c>
      <c r="Y20" s="57">
        <v>18</v>
      </c>
      <c r="Z20" s="58">
        <v>0</v>
      </c>
    </row>
    <row r="21" spans="1:26" s="120" customFormat="1" ht="24.95" customHeight="1" x14ac:dyDescent="0.2">
      <c r="A21" s="155" t="s">
        <v>4</v>
      </c>
      <c r="B21" s="156" t="s">
        <v>0</v>
      </c>
      <c r="C21" s="157">
        <v>50082841</v>
      </c>
      <c r="D21" s="149" t="s">
        <v>62</v>
      </c>
      <c r="E21" s="69">
        <f t="shared" si="3"/>
        <v>214</v>
      </c>
      <c r="F21" s="67">
        <f t="shared" si="5"/>
        <v>0</v>
      </c>
      <c r="G21" s="57">
        <v>0</v>
      </c>
      <c r="H21" s="140">
        <v>0</v>
      </c>
      <c r="I21" s="71">
        <f t="shared" si="6"/>
        <v>0</v>
      </c>
      <c r="J21" s="57">
        <v>0</v>
      </c>
      <c r="K21" s="58">
        <v>0</v>
      </c>
      <c r="L21" s="67">
        <f t="shared" si="7"/>
        <v>196</v>
      </c>
      <c r="M21" s="57">
        <v>0</v>
      </c>
      <c r="N21" s="57">
        <v>196</v>
      </c>
      <c r="O21" s="140">
        <v>0</v>
      </c>
      <c r="P21" s="71">
        <f t="shared" si="8"/>
        <v>0</v>
      </c>
      <c r="Q21" s="57">
        <v>0</v>
      </c>
      <c r="R21" s="58">
        <v>0</v>
      </c>
      <c r="S21" s="67">
        <f t="shared" si="4"/>
        <v>18</v>
      </c>
      <c r="T21" s="93">
        <v>0</v>
      </c>
      <c r="U21" s="93">
        <v>0</v>
      </c>
      <c r="V21" s="93">
        <v>0</v>
      </c>
      <c r="W21" s="93">
        <v>18</v>
      </c>
      <c r="X21" s="71">
        <f t="shared" si="9"/>
        <v>0</v>
      </c>
      <c r="Y21" s="57">
        <v>0</v>
      </c>
      <c r="Z21" s="58">
        <v>0</v>
      </c>
    </row>
    <row r="22" spans="1:26" s="120" customFormat="1" ht="24.95" customHeight="1" x14ac:dyDescent="0.2">
      <c r="A22" s="155" t="s">
        <v>5</v>
      </c>
      <c r="B22" s="156" t="s">
        <v>1</v>
      </c>
      <c r="C22" s="157">
        <v>50072900</v>
      </c>
      <c r="D22" s="149" t="s">
        <v>63</v>
      </c>
      <c r="E22" s="69">
        <f t="shared" si="3"/>
        <v>217</v>
      </c>
      <c r="F22" s="67">
        <f t="shared" si="5"/>
        <v>0</v>
      </c>
      <c r="G22" s="57">
        <v>0</v>
      </c>
      <c r="H22" s="140">
        <v>0</v>
      </c>
      <c r="I22" s="71">
        <f t="shared" si="6"/>
        <v>0</v>
      </c>
      <c r="J22" s="57">
        <v>0</v>
      </c>
      <c r="K22" s="58">
        <v>0</v>
      </c>
      <c r="L22" s="67">
        <f t="shared" si="7"/>
        <v>214</v>
      </c>
      <c r="M22" s="57">
        <v>0</v>
      </c>
      <c r="N22" s="57">
        <v>214</v>
      </c>
      <c r="O22" s="140">
        <v>0</v>
      </c>
      <c r="P22" s="71">
        <f t="shared" si="8"/>
        <v>0</v>
      </c>
      <c r="Q22" s="57">
        <v>0</v>
      </c>
      <c r="R22" s="58">
        <v>0</v>
      </c>
      <c r="S22" s="67">
        <f t="shared" si="4"/>
        <v>3</v>
      </c>
      <c r="T22" s="93">
        <v>0</v>
      </c>
      <c r="U22" s="93">
        <v>0</v>
      </c>
      <c r="V22" s="93">
        <v>0</v>
      </c>
      <c r="W22" s="93">
        <v>3</v>
      </c>
      <c r="X22" s="71">
        <f t="shared" si="9"/>
        <v>0</v>
      </c>
      <c r="Y22" s="57">
        <v>0</v>
      </c>
      <c r="Z22" s="58">
        <v>0</v>
      </c>
    </row>
    <row r="23" spans="1:26" s="120" customFormat="1" ht="24.95" customHeight="1" x14ac:dyDescent="0.2">
      <c r="A23" s="155" t="s">
        <v>50</v>
      </c>
      <c r="B23" s="156" t="s">
        <v>1</v>
      </c>
      <c r="C23" s="157">
        <v>50082850</v>
      </c>
      <c r="D23" s="149" t="s">
        <v>69</v>
      </c>
      <c r="E23" s="69">
        <f t="shared" si="3"/>
        <v>390</v>
      </c>
      <c r="F23" s="67">
        <f t="shared" si="5"/>
        <v>0</v>
      </c>
      <c r="G23" s="57">
        <v>0</v>
      </c>
      <c r="H23" s="140">
        <v>0</v>
      </c>
      <c r="I23" s="71">
        <f t="shared" si="6"/>
        <v>0</v>
      </c>
      <c r="J23" s="57">
        <v>0</v>
      </c>
      <c r="K23" s="58">
        <v>0</v>
      </c>
      <c r="L23" s="67">
        <f t="shared" si="7"/>
        <v>382</v>
      </c>
      <c r="M23" s="57">
        <v>0</v>
      </c>
      <c r="N23" s="57">
        <v>382</v>
      </c>
      <c r="O23" s="140">
        <v>0</v>
      </c>
      <c r="P23" s="71">
        <f t="shared" si="8"/>
        <v>0</v>
      </c>
      <c r="Q23" s="57">
        <v>0</v>
      </c>
      <c r="R23" s="58">
        <v>0</v>
      </c>
      <c r="S23" s="67">
        <f t="shared" si="4"/>
        <v>8</v>
      </c>
      <c r="T23" s="93">
        <v>0</v>
      </c>
      <c r="U23" s="93">
        <v>0</v>
      </c>
      <c r="V23" s="93">
        <v>0</v>
      </c>
      <c r="W23" s="93">
        <v>8</v>
      </c>
      <c r="X23" s="71">
        <f t="shared" si="9"/>
        <v>0</v>
      </c>
      <c r="Y23" s="57">
        <v>0</v>
      </c>
      <c r="Z23" s="58">
        <v>0</v>
      </c>
    </row>
    <row r="24" spans="1:26" s="120" customFormat="1" ht="24.95" customHeight="1" thickBot="1" x14ac:dyDescent="0.25">
      <c r="A24" s="161" t="s">
        <v>70</v>
      </c>
      <c r="B24" s="162" t="s">
        <v>0</v>
      </c>
      <c r="C24" s="163">
        <v>50082868</v>
      </c>
      <c r="D24" s="151" t="s">
        <v>71</v>
      </c>
      <c r="E24" s="70">
        <f t="shared" si="3"/>
        <v>196</v>
      </c>
      <c r="F24" s="68">
        <f t="shared" si="5"/>
        <v>0</v>
      </c>
      <c r="G24" s="59">
        <v>0</v>
      </c>
      <c r="H24" s="141">
        <v>0</v>
      </c>
      <c r="I24" s="72">
        <f t="shared" si="6"/>
        <v>0</v>
      </c>
      <c r="J24" s="59">
        <v>0</v>
      </c>
      <c r="K24" s="60">
        <v>0</v>
      </c>
      <c r="L24" s="68">
        <f t="shared" si="7"/>
        <v>190</v>
      </c>
      <c r="M24" s="59">
        <v>0</v>
      </c>
      <c r="N24" s="59">
        <v>190</v>
      </c>
      <c r="O24" s="141">
        <v>0</v>
      </c>
      <c r="P24" s="72">
        <f t="shared" si="8"/>
        <v>0</v>
      </c>
      <c r="Q24" s="59">
        <v>0</v>
      </c>
      <c r="R24" s="60">
        <v>0</v>
      </c>
      <c r="S24" s="68">
        <f t="shared" si="4"/>
        <v>6</v>
      </c>
      <c r="T24" s="94">
        <v>0</v>
      </c>
      <c r="U24" s="94">
        <v>0</v>
      </c>
      <c r="V24" s="94">
        <v>0</v>
      </c>
      <c r="W24" s="94">
        <v>6</v>
      </c>
      <c r="X24" s="72">
        <f t="shared" si="9"/>
        <v>0</v>
      </c>
      <c r="Y24" s="59">
        <v>0</v>
      </c>
      <c r="Z24" s="60">
        <v>0</v>
      </c>
    </row>
    <row r="25" spans="1:26" ht="15" customHeight="1" x14ac:dyDescent="0.2">
      <c r="C25" s="112"/>
      <c r="D25" s="115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</row>
    <row r="26" spans="1:26" ht="15" customHeight="1" x14ac:dyDescent="0.2">
      <c r="A26" s="83" t="s">
        <v>42</v>
      </c>
      <c r="C26" s="112"/>
      <c r="D26" s="115"/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</row>
    <row r="27" spans="1:26" ht="15" customHeight="1" x14ac:dyDescent="0.2">
      <c r="A27" s="84" t="s">
        <v>54</v>
      </c>
      <c r="C27" s="112"/>
      <c r="D27" s="115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</row>
    <row r="28" spans="1:26" ht="15" customHeight="1" x14ac:dyDescent="0.2">
      <c r="A28" s="83" t="s">
        <v>51</v>
      </c>
      <c r="C28" s="112"/>
      <c r="D28" s="115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6"/>
      <c r="V28" s="116"/>
      <c r="W28" s="116"/>
      <c r="X28" s="116"/>
      <c r="Y28" s="116"/>
    </row>
    <row r="29" spans="1:26" ht="15" customHeight="1" x14ac:dyDescent="0.2">
      <c r="C29" s="112"/>
      <c r="D29" s="115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6"/>
      <c r="W29" s="116"/>
      <c r="X29" s="116"/>
      <c r="Y29" s="116"/>
    </row>
    <row r="30" spans="1:26" ht="15" customHeight="1" x14ac:dyDescent="0.2">
      <c r="C30" s="112"/>
      <c r="D30" s="115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</row>
    <row r="31" spans="1:26" ht="15" customHeight="1" x14ac:dyDescent="0.2">
      <c r="C31" s="112"/>
      <c r="D31" s="115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</row>
    <row r="32" spans="1:26" ht="15" customHeight="1" x14ac:dyDescent="0.2">
      <c r="C32" s="112"/>
      <c r="D32" s="115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</row>
    <row r="33" spans="3:25" ht="15" customHeight="1" x14ac:dyDescent="0.2">
      <c r="C33" s="112"/>
      <c r="D33" s="115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</row>
    <row r="34" spans="3:25" ht="15" customHeight="1" x14ac:dyDescent="0.2">
      <c r="C34" s="112"/>
      <c r="D34" s="115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</row>
    <row r="35" spans="3:25" ht="15" customHeight="1" x14ac:dyDescent="0.2">
      <c r="C35" s="112"/>
      <c r="D35" s="115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</row>
    <row r="36" spans="3:25" ht="15" customHeight="1" x14ac:dyDescent="0.2"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</row>
    <row r="37" spans="3:25" ht="15" customHeight="1" x14ac:dyDescent="0.2"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</row>
    <row r="38" spans="3:25" ht="15" customHeight="1" x14ac:dyDescent="0.2"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</row>
    <row r="39" spans="3:25" ht="15" customHeight="1" x14ac:dyDescent="0.2"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</row>
    <row r="40" spans="3:25" ht="15" customHeight="1" x14ac:dyDescent="0.2"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</row>
    <row r="41" spans="3:25" ht="15" customHeight="1" x14ac:dyDescent="0.2"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</row>
    <row r="42" spans="3:25" ht="15" customHeight="1" x14ac:dyDescent="0.2"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3:25" ht="15" customHeight="1" x14ac:dyDescent="0.2"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</row>
    <row r="44" spans="3:25" ht="15" customHeight="1" x14ac:dyDescent="0.2"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8"/>
      <c r="U44" s="118"/>
      <c r="V44" s="118"/>
      <c r="W44" s="118"/>
      <c r="X44" s="118"/>
      <c r="Y44" s="118"/>
    </row>
    <row r="45" spans="3:25" ht="15" customHeight="1" x14ac:dyDescent="0.2"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</row>
    <row r="46" spans="3:25" ht="15" customHeight="1" x14ac:dyDescent="0.2"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8"/>
      <c r="U46" s="118"/>
      <c r="V46" s="118"/>
      <c r="W46" s="118"/>
      <c r="X46" s="118"/>
      <c r="Y46" s="118"/>
    </row>
    <row r="47" spans="3:25" ht="15" customHeight="1" x14ac:dyDescent="0.2"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</row>
    <row r="48" spans="3:25" ht="15" customHeight="1" x14ac:dyDescent="0.2"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8"/>
      <c r="U48" s="118"/>
      <c r="V48" s="118"/>
      <c r="W48" s="118"/>
      <c r="X48" s="118"/>
      <c r="Y48" s="118"/>
    </row>
    <row r="49" spans="5:25" ht="15" customHeight="1" x14ac:dyDescent="0.2"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  <c r="Y49" s="118"/>
    </row>
    <row r="50" spans="5:25" ht="15" customHeight="1" x14ac:dyDescent="0.2"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</row>
    <row r="51" spans="5:25" ht="15" customHeight="1" x14ac:dyDescent="0.2"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</row>
    <row r="52" spans="5:25" ht="15" customHeight="1" x14ac:dyDescent="0.2"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118"/>
      <c r="W52" s="118"/>
      <c r="X52" s="118"/>
      <c r="Y52" s="118"/>
    </row>
    <row r="53" spans="5:25" ht="15" customHeight="1" x14ac:dyDescent="0.2"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</row>
    <row r="54" spans="5:25" ht="15" customHeight="1" x14ac:dyDescent="0.2"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8"/>
      <c r="U54" s="118"/>
      <c r="V54" s="118"/>
      <c r="W54" s="118"/>
      <c r="X54" s="118"/>
      <c r="Y54" s="118"/>
    </row>
    <row r="55" spans="5:25" ht="15" customHeight="1" x14ac:dyDescent="0.2"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8"/>
      <c r="U55" s="118"/>
      <c r="V55" s="118"/>
      <c r="W55" s="118"/>
      <c r="X55" s="118"/>
      <c r="Y55" s="118"/>
    </row>
    <row r="56" spans="5:25" ht="15" customHeight="1" x14ac:dyDescent="0.2"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</row>
    <row r="57" spans="5:25" ht="15" customHeight="1" x14ac:dyDescent="0.2"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</row>
    <row r="58" spans="5:25" ht="15" customHeight="1" x14ac:dyDescent="0.2"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</row>
    <row r="59" spans="5:25" ht="15" customHeight="1" x14ac:dyDescent="0.2"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5:25" ht="15" customHeight="1" x14ac:dyDescent="0.2"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  <row r="61" spans="5:25" ht="15" customHeight="1" x14ac:dyDescent="0.2"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</row>
    <row r="62" spans="5:25" ht="15" customHeight="1" x14ac:dyDescent="0.2"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</row>
    <row r="63" spans="5:25" ht="15" customHeight="1" x14ac:dyDescent="0.2"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</row>
    <row r="64" spans="5:25" ht="15" customHeight="1" x14ac:dyDescent="0.2"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</row>
    <row r="65" spans="5:25" ht="15" customHeight="1" x14ac:dyDescent="0.2"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</row>
    <row r="66" spans="5:25" ht="15" customHeight="1" x14ac:dyDescent="0.2"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</row>
    <row r="67" spans="5:25" ht="15" customHeight="1" x14ac:dyDescent="0.2"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</row>
    <row r="68" spans="5:25" ht="15" customHeight="1" x14ac:dyDescent="0.2"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</row>
    <row r="69" spans="5:25" ht="15" customHeight="1" x14ac:dyDescent="0.2"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</row>
    <row r="70" spans="5:25" ht="15" customHeight="1" x14ac:dyDescent="0.2"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</row>
    <row r="71" spans="5:25" ht="15" customHeight="1" x14ac:dyDescent="0.2"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</row>
    <row r="72" spans="5:25" ht="15" customHeight="1" x14ac:dyDescent="0.2"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</row>
    <row r="73" spans="5:25" ht="15" customHeight="1" x14ac:dyDescent="0.2"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</row>
    <row r="74" spans="5:25" ht="15" customHeight="1" x14ac:dyDescent="0.2"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</row>
    <row r="75" spans="5:25" ht="15" customHeight="1" x14ac:dyDescent="0.2"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</row>
    <row r="76" spans="5:25" ht="15" customHeight="1" x14ac:dyDescent="0.2"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</row>
    <row r="77" spans="5:25" ht="15" customHeight="1" x14ac:dyDescent="0.2"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</row>
    <row r="78" spans="5:25" ht="15" customHeight="1" x14ac:dyDescent="0.2"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</row>
    <row r="79" spans="5:25" ht="15" customHeight="1" x14ac:dyDescent="0.2"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</row>
    <row r="80" spans="5:25" ht="15" customHeight="1" x14ac:dyDescent="0.2"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</row>
    <row r="81" spans="5:25" ht="15" customHeight="1" x14ac:dyDescent="0.2"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</row>
    <row r="82" spans="5:25" ht="15" customHeight="1" x14ac:dyDescent="0.2"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</row>
    <row r="83" spans="5:25" ht="15" customHeight="1" x14ac:dyDescent="0.2"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</row>
    <row r="84" spans="5:25" ht="15" customHeight="1" x14ac:dyDescent="0.2"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</row>
    <row r="85" spans="5:25" ht="15" customHeight="1" x14ac:dyDescent="0.2"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</row>
    <row r="86" spans="5:25" ht="15" customHeight="1" x14ac:dyDescent="0.2"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</row>
    <row r="87" spans="5:25" ht="15" customHeight="1" x14ac:dyDescent="0.2"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</row>
    <row r="88" spans="5:25" ht="15" customHeight="1" x14ac:dyDescent="0.2"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</row>
    <row r="89" spans="5:25" ht="15" customHeight="1" x14ac:dyDescent="0.2"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</row>
    <row r="90" spans="5:25" ht="15" customHeight="1" x14ac:dyDescent="0.2"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5:25" ht="15" customHeight="1" x14ac:dyDescent="0.2"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</row>
    <row r="92" spans="5:25" ht="15" customHeight="1" x14ac:dyDescent="0.2"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</row>
    <row r="93" spans="5:25" ht="15" customHeight="1" x14ac:dyDescent="0.2"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</row>
    <row r="94" spans="5:25" ht="15" customHeight="1" x14ac:dyDescent="0.2"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</row>
    <row r="95" spans="5:25" ht="15" customHeight="1" x14ac:dyDescent="0.2"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</row>
    <row r="96" spans="5:25" ht="15" customHeight="1" x14ac:dyDescent="0.2"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</row>
    <row r="97" spans="5:25" ht="15" customHeight="1" x14ac:dyDescent="0.2"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</row>
    <row r="98" spans="5:25" ht="15" customHeight="1" x14ac:dyDescent="0.2"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</row>
    <row r="99" spans="5:25" ht="15" customHeight="1" x14ac:dyDescent="0.2"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</row>
    <row r="100" spans="5:25" ht="15" customHeight="1" x14ac:dyDescent="0.2"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</row>
    <row r="101" spans="5:25" ht="15" customHeight="1" x14ac:dyDescent="0.2"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</row>
    <row r="102" spans="5:25" ht="15" customHeight="1" x14ac:dyDescent="0.2"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</row>
    <row r="103" spans="5:25" ht="15" customHeight="1" x14ac:dyDescent="0.2"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</row>
    <row r="104" spans="5:25" ht="15" customHeight="1" x14ac:dyDescent="0.2"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</row>
    <row r="105" spans="5:25" ht="15" customHeight="1" x14ac:dyDescent="0.2"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</row>
    <row r="106" spans="5:25" ht="15" customHeight="1" x14ac:dyDescent="0.2"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</row>
    <row r="107" spans="5:25" ht="15" customHeight="1" x14ac:dyDescent="0.2"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</row>
    <row r="108" spans="5:25" ht="15" customHeight="1" x14ac:dyDescent="0.2"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</row>
    <row r="109" spans="5:25" ht="15" customHeight="1" x14ac:dyDescent="0.2"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</row>
    <row r="110" spans="5:25" ht="15" customHeight="1" x14ac:dyDescent="0.2"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</row>
    <row r="111" spans="5:25" ht="15" customHeight="1" x14ac:dyDescent="0.2"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</row>
    <row r="112" spans="5:25" ht="15" customHeight="1" x14ac:dyDescent="0.2"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</row>
    <row r="113" spans="5:25" ht="15" customHeight="1" x14ac:dyDescent="0.2"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</row>
    <row r="114" spans="5:25" ht="15" customHeight="1" x14ac:dyDescent="0.2"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</row>
    <row r="115" spans="5:25" ht="15" customHeight="1" x14ac:dyDescent="0.2"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</row>
    <row r="116" spans="5:25" ht="15" customHeight="1" x14ac:dyDescent="0.2"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</row>
    <row r="117" spans="5:25" ht="15" customHeight="1" x14ac:dyDescent="0.2"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</row>
    <row r="118" spans="5:25" ht="15" customHeight="1" x14ac:dyDescent="0.2"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</row>
    <row r="119" spans="5:25" ht="15" customHeight="1" x14ac:dyDescent="0.2"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</row>
    <row r="120" spans="5:25" ht="15" customHeight="1" x14ac:dyDescent="0.2"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</row>
    <row r="121" spans="5:25" ht="15" customHeight="1" x14ac:dyDescent="0.2"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</row>
    <row r="122" spans="5:25" ht="15" customHeight="1" x14ac:dyDescent="0.2"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</row>
    <row r="123" spans="5:25" ht="15" customHeight="1" x14ac:dyDescent="0.2"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</row>
    <row r="124" spans="5:25" ht="15" customHeight="1" x14ac:dyDescent="0.2"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</row>
    <row r="125" spans="5:25" ht="15" customHeight="1" x14ac:dyDescent="0.2"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</row>
    <row r="126" spans="5:25" ht="15" customHeight="1" x14ac:dyDescent="0.2"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</row>
    <row r="127" spans="5:25" ht="15" customHeight="1" x14ac:dyDescent="0.2"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</row>
    <row r="128" spans="5:25" ht="15" customHeight="1" x14ac:dyDescent="0.2"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</row>
    <row r="129" spans="5:25" ht="15" customHeight="1" x14ac:dyDescent="0.2"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</row>
    <row r="130" spans="5:25" ht="15" customHeight="1" x14ac:dyDescent="0.2"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</row>
    <row r="131" spans="5:25" ht="15" customHeight="1" x14ac:dyDescent="0.2"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</row>
    <row r="132" spans="5:25" ht="15" customHeight="1" x14ac:dyDescent="0.2"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</row>
    <row r="133" spans="5:25" ht="15" customHeight="1" x14ac:dyDescent="0.2"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</row>
    <row r="134" spans="5:25" ht="15" customHeight="1" x14ac:dyDescent="0.2"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</row>
    <row r="135" spans="5:25" ht="15" customHeight="1" x14ac:dyDescent="0.2"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</row>
    <row r="136" spans="5:25" ht="15" customHeight="1" x14ac:dyDescent="0.2"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</row>
    <row r="137" spans="5:25" ht="15" customHeight="1" x14ac:dyDescent="0.2"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</row>
    <row r="138" spans="5:25" ht="15" customHeight="1" x14ac:dyDescent="0.2">
      <c r="E138" s="118"/>
      <c r="F138" s="118"/>
      <c r="G138" s="118"/>
      <c r="H138" s="118"/>
      <c r="I138" s="118"/>
      <c r="J138" s="118"/>
      <c r="K138" s="118"/>
      <c r="L138" s="118"/>
      <c r="M138" s="118"/>
      <c r="N138" s="118"/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</row>
    <row r="139" spans="5:25" ht="15" customHeight="1" x14ac:dyDescent="0.2">
      <c r="E139" s="118"/>
      <c r="F139" s="118"/>
      <c r="G139" s="118"/>
      <c r="H139" s="118"/>
      <c r="I139" s="118"/>
      <c r="J139" s="118"/>
      <c r="K139" s="118"/>
      <c r="L139" s="118"/>
      <c r="M139" s="118"/>
      <c r="N139" s="118"/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</row>
    <row r="140" spans="5:25" ht="15" customHeight="1" x14ac:dyDescent="0.2"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</row>
    <row r="141" spans="5:25" ht="15" customHeight="1" x14ac:dyDescent="0.2"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</row>
    <row r="142" spans="5:25" ht="15" customHeight="1" x14ac:dyDescent="0.2">
      <c r="E142" s="118"/>
      <c r="F142" s="118"/>
      <c r="G142" s="118"/>
      <c r="H142" s="118"/>
      <c r="I142" s="118"/>
      <c r="J142" s="118"/>
      <c r="K142" s="118"/>
      <c r="L142" s="118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</row>
    <row r="143" spans="5:25" ht="15" customHeight="1" x14ac:dyDescent="0.2">
      <c r="E143" s="118"/>
      <c r="F143" s="118"/>
      <c r="G143" s="118"/>
      <c r="H143" s="118"/>
      <c r="I143" s="118"/>
      <c r="J143" s="118"/>
      <c r="K143" s="118"/>
      <c r="L143" s="118"/>
      <c r="M143" s="118"/>
      <c r="N143" s="118"/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</row>
    <row r="144" spans="5:25" ht="15" customHeight="1" x14ac:dyDescent="0.2">
      <c r="E144" s="118"/>
      <c r="F144" s="118"/>
      <c r="G144" s="118"/>
      <c r="H144" s="118"/>
      <c r="I144" s="118"/>
      <c r="J144" s="118"/>
      <c r="K144" s="118"/>
      <c r="L144" s="118"/>
      <c r="M144" s="118"/>
      <c r="N144" s="118"/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</row>
    <row r="145" spans="5:25" ht="15" customHeight="1" x14ac:dyDescent="0.2">
      <c r="E145" s="118"/>
      <c r="F145" s="118"/>
      <c r="G145" s="118"/>
      <c r="H145" s="118"/>
      <c r="I145" s="118"/>
      <c r="J145" s="118"/>
      <c r="K145" s="118"/>
      <c r="L145" s="118"/>
      <c r="M145" s="118"/>
      <c r="N145" s="118"/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</row>
    <row r="146" spans="5:25" ht="15" customHeight="1" x14ac:dyDescent="0.2">
      <c r="E146" s="118"/>
      <c r="F146" s="118"/>
      <c r="G146" s="118"/>
      <c r="H146" s="118"/>
      <c r="I146" s="118"/>
      <c r="J146" s="118"/>
      <c r="K146" s="118"/>
      <c r="L146" s="118"/>
      <c r="M146" s="118"/>
      <c r="N146" s="118"/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</row>
    <row r="147" spans="5:25" ht="15" customHeight="1" x14ac:dyDescent="0.2"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</row>
    <row r="148" spans="5:25" ht="15" customHeight="1" x14ac:dyDescent="0.2">
      <c r="E148" s="118"/>
      <c r="F148" s="118"/>
      <c r="G148" s="118"/>
      <c r="H148" s="118"/>
      <c r="I148" s="118"/>
      <c r="J148" s="118"/>
      <c r="K148" s="118"/>
      <c r="L148" s="118"/>
      <c r="M148" s="118"/>
      <c r="N148" s="118"/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</row>
    <row r="149" spans="5:25" ht="15" customHeight="1" x14ac:dyDescent="0.2"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</row>
    <row r="150" spans="5:25" ht="15" customHeight="1" x14ac:dyDescent="0.2">
      <c r="E150" s="118"/>
      <c r="F150" s="118"/>
      <c r="G150" s="118"/>
      <c r="H150" s="118"/>
      <c r="I150" s="118"/>
      <c r="J150" s="118"/>
      <c r="K150" s="118"/>
      <c r="L150" s="118"/>
      <c r="M150" s="118"/>
      <c r="N150" s="118"/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</row>
    <row r="151" spans="5:25" ht="15" customHeight="1" x14ac:dyDescent="0.2"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</row>
    <row r="152" spans="5:25" ht="15" customHeight="1" x14ac:dyDescent="0.2"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</row>
    <row r="153" spans="5:25" ht="15" customHeight="1" x14ac:dyDescent="0.2">
      <c r="E153" s="118"/>
      <c r="F153" s="118"/>
      <c r="G153" s="118"/>
      <c r="H153" s="118"/>
      <c r="I153" s="118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</row>
    <row r="154" spans="5:25" ht="15" customHeight="1" x14ac:dyDescent="0.2"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</row>
    <row r="155" spans="5:25" ht="15" customHeight="1" x14ac:dyDescent="0.2">
      <c r="E155" s="118"/>
      <c r="F155" s="118"/>
      <c r="G155" s="118"/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</row>
    <row r="156" spans="5:25" ht="15" customHeight="1" x14ac:dyDescent="0.2">
      <c r="E156" s="118"/>
      <c r="F156" s="118"/>
      <c r="G156" s="118"/>
      <c r="H156" s="118"/>
      <c r="I156" s="118"/>
      <c r="J156" s="118"/>
      <c r="K156" s="118"/>
      <c r="L156" s="118"/>
      <c r="M156" s="118"/>
      <c r="N156" s="118"/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</row>
    <row r="157" spans="5:25" ht="15" customHeight="1" x14ac:dyDescent="0.2">
      <c r="E157" s="118"/>
      <c r="F157" s="118"/>
      <c r="G157" s="118"/>
      <c r="H157" s="118"/>
      <c r="I157" s="118"/>
      <c r="J157" s="118"/>
      <c r="K157" s="118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</row>
    <row r="158" spans="5:25" ht="15" customHeight="1" x14ac:dyDescent="0.2">
      <c r="E158" s="118"/>
      <c r="F158" s="118"/>
      <c r="G158" s="118"/>
      <c r="H158" s="118"/>
      <c r="I158" s="118"/>
      <c r="J158" s="118"/>
      <c r="K158" s="118"/>
      <c r="L158" s="118"/>
      <c r="M158" s="118"/>
      <c r="N158" s="118"/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</row>
    <row r="159" spans="5:25" ht="15" customHeight="1" x14ac:dyDescent="0.2">
      <c r="E159" s="118"/>
      <c r="F159" s="118"/>
      <c r="G159" s="118"/>
      <c r="H159" s="118"/>
      <c r="I159" s="118"/>
      <c r="J159" s="118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</row>
    <row r="160" spans="5:25" ht="15" customHeight="1" x14ac:dyDescent="0.2"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</row>
    <row r="161" spans="5:25" ht="15" customHeight="1" x14ac:dyDescent="0.2"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</row>
    <row r="162" spans="5:25" ht="15" customHeight="1" x14ac:dyDescent="0.2"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</row>
    <row r="163" spans="5:25" ht="15" customHeight="1" x14ac:dyDescent="0.2"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</row>
    <row r="164" spans="5:25" ht="15" customHeight="1" x14ac:dyDescent="0.2"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</row>
    <row r="165" spans="5:25" ht="15" customHeight="1" x14ac:dyDescent="0.2"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</row>
    <row r="166" spans="5:25" ht="15" customHeight="1" x14ac:dyDescent="0.2"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</row>
    <row r="167" spans="5:25" ht="15" customHeight="1" x14ac:dyDescent="0.2"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</row>
    <row r="168" spans="5:25" ht="15" customHeight="1" x14ac:dyDescent="0.2"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</row>
    <row r="169" spans="5:25" ht="15" customHeight="1" x14ac:dyDescent="0.2"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</row>
    <row r="170" spans="5:25" ht="15" customHeight="1" x14ac:dyDescent="0.2"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</row>
    <row r="171" spans="5:25" ht="15" customHeight="1" x14ac:dyDescent="0.2"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</row>
    <row r="172" spans="5:25" ht="15" customHeight="1" x14ac:dyDescent="0.2"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</row>
    <row r="173" spans="5:25" ht="15" customHeight="1" x14ac:dyDescent="0.2"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</row>
    <row r="174" spans="5:25" ht="15" customHeight="1" x14ac:dyDescent="0.2"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</row>
    <row r="175" spans="5:25" ht="15" customHeight="1" x14ac:dyDescent="0.2"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</row>
    <row r="176" spans="5:25" ht="15" customHeight="1" x14ac:dyDescent="0.2"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</row>
    <row r="177" spans="5:25" ht="15" customHeight="1" x14ac:dyDescent="0.2"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</row>
    <row r="178" spans="5:25" ht="15" customHeight="1" x14ac:dyDescent="0.2"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</row>
    <row r="179" spans="5:25" ht="15" customHeight="1" x14ac:dyDescent="0.2"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</row>
    <row r="180" spans="5:25" ht="15" customHeight="1" x14ac:dyDescent="0.2"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</row>
    <row r="181" spans="5:25" ht="15" customHeight="1" x14ac:dyDescent="0.2"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</row>
    <row r="182" spans="5:25" ht="15" customHeight="1" x14ac:dyDescent="0.2"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</row>
    <row r="183" spans="5:25" ht="15" customHeight="1" x14ac:dyDescent="0.2"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</row>
    <row r="184" spans="5:25" ht="15" customHeight="1" x14ac:dyDescent="0.2"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</row>
    <row r="185" spans="5:25" ht="15" customHeight="1" x14ac:dyDescent="0.2"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</row>
    <row r="186" spans="5:25" ht="15" customHeight="1" x14ac:dyDescent="0.2"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</row>
    <row r="187" spans="5:25" ht="15" customHeight="1" x14ac:dyDescent="0.2"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</row>
    <row r="188" spans="5:25" ht="15" customHeight="1" x14ac:dyDescent="0.2"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</row>
    <row r="189" spans="5:25" ht="15" customHeight="1" x14ac:dyDescent="0.2"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</row>
    <row r="190" spans="5:25" ht="15" customHeight="1" x14ac:dyDescent="0.2"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</row>
    <row r="191" spans="5:25" ht="15" customHeight="1" x14ac:dyDescent="0.2"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</row>
    <row r="192" spans="5:25" ht="15" customHeight="1" x14ac:dyDescent="0.2"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</row>
    <row r="193" spans="5:25" ht="15" customHeight="1" x14ac:dyDescent="0.2"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</row>
    <row r="194" spans="5:25" ht="15" customHeight="1" x14ac:dyDescent="0.2"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</row>
    <row r="195" spans="5:25" ht="15" customHeight="1" x14ac:dyDescent="0.2"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</row>
    <row r="196" spans="5:25" ht="15" customHeight="1" x14ac:dyDescent="0.2"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</row>
    <row r="197" spans="5:25" ht="15" customHeight="1" x14ac:dyDescent="0.2"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</row>
    <row r="198" spans="5:25" ht="15" customHeight="1" x14ac:dyDescent="0.2"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</row>
    <row r="199" spans="5:25" ht="15" customHeight="1" x14ac:dyDescent="0.2"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</row>
    <row r="200" spans="5:25" ht="15" customHeight="1" x14ac:dyDescent="0.2"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</row>
    <row r="201" spans="5:25" ht="15" customHeight="1" x14ac:dyDescent="0.2"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</row>
    <row r="202" spans="5:25" ht="15" customHeight="1" x14ac:dyDescent="0.2"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</row>
    <row r="203" spans="5:25" ht="15" customHeight="1" x14ac:dyDescent="0.2"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</row>
    <row r="204" spans="5:25" ht="15" customHeight="1" x14ac:dyDescent="0.2"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</row>
    <row r="205" spans="5:25" ht="15" customHeight="1" x14ac:dyDescent="0.2"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</row>
    <row r="206" spans="5:25" ht="15" customHeight="1" x14ac:dyDescent="0.2"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</row>
    <row r="207" spans="5:25" ht="15" customHeight="1" x14ac:dyDescent="0.2"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</row>
    <row r="208" spans="5:25" ht="15" customHeight="1" x14ac:dyDescent="0.2"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</row>
    <row r="209" spans="5:25" ht="15" customHeight="1" x14ac:dyDescent="0.2"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</row>
    <row r="210" spans="5:25" ht="15" customHeight="1" x14ac:dyDescent="0.2"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</row>
    <row r="211" spans="5:25" ht="15" customHeight="1" x14ac:dyDescent="0.2"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</row>
    <row r="212" spans="5:25" ht="15" customHeight="1" x14ac:dyDescent="0.2"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</row>
    <row r="213" spans="5:25" ht="15" customHeight="1" x14ac:dyDescent="0.2"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</row>
    <row r="214" spans="5:25" ht="15" customHeight="1" x14ac:dyDescent="0.2"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</row>
    <row r="215" spans="5:25" ht="15" customHeight="1" x14ac:dyDescent="0.2"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</row>
    <row r="216" spans="5:25" ht="15" customHeight="1" x14ac:dyDescent="0.2"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</row>
    <row r="217" spans="5:25" ht="15" customHeight="1" x14ac:dyDescent="0.2"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</row>
    <row r="218" spans="5:25" ht="15" customHeight="1" x14ac:dyDescent="0.2"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</row>
    <row r="219" spans="5:25" ht="15" customHeight="1" x14ac:dyDescent="0.2"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</row>
    <row r="220" spans="5:25" ht="15" customHeight="1" x14ac:dyDescent="0.2"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</row>
    <row r="221" spans="5:25" ht="15" customHeight="1" x14ac:dyDescent="0.2"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</row>
    <row r="222" spans="5:25" ht="15" customHeight="1" x14ac:dyDescent="0.2"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</row>
    <row r="223" spans="5:25" ht="15" customHeight="1" x14ac:dyDescent="0.2"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</row>
    <row r="224" spans="5:25" ht="15" customHeight="1" x14ac:dyDescent="0.2"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</row>
    <row r="225" spans="5:25" ht="15" customHeight="1" x14ac:dyDescent="0.2"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</row>
    <row r="226" spans="5:25" ht="15" customHeight="1" x14ac:dyDescent="0.2"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</row>
    <row r="227" spans="5:25" ht="15" customHeight="1" x14ac:dyDescent="0.2"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</row>
    <row r="228" spans="5:25" ht="15" customHeight="1" x14ac:dyDescent="0.2"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</row>
    <row r="229" spans="5:25" ht="15" customHeight="1" x14ac:dyDescent="0.2"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</row>
    <row r="230" spans="5:25" ht="15" customHeight="1" x14ac:dyDescent="0.2"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</row>
    <row r="231" spans="5:25" ht="15" customHeight="1" x14ac:dyDescent="0.2"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</row>
    <row r="232" spans="5:25" ht="15" customHeight="1" x14ac:dyDescent="0.2"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</row>
    <row r="233" spans="5:25" ht="15" customHeight="1" x14ac:dyDescent="0.2"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</row>
    <row r="234" spans="5:25" ht="15" customHeight="1" x14ac:dyDescent="0.2"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</row>
    <row r="235" spans="5:25" ht="15" customHeight="1" x14ac:dyDescent="0.2"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</row>
    <row r="236" spans="5:25" ht="15" customHeight="1" x14ac:dyDescent="0.2"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</row>
    <row r="237" spans="5:25" ht="15" customHeight="1" x14ac:dyDescent="0.2"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</row>
    <row r="238" spans="5:25" ht="15" customHeight="1" x14ac:dyDescent="0.2"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</row>
    <row r="239" spans="5:25" ht="15" customHeight="1" x14ac:dyDescent="0.2"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</row>
    <row r="240" spans="5:25" ht="15" customHeight="1" x14ac:dyDescent="0.2"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</row>
    <row r="241" spans="5:25" ht="15" customHeight="1" x14ac:dyDescent="0.2"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</row>
    <row r="242" spans="5:25" ht="15" customHeight="1" x14ac:dyDescent="0.2"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</row>
    <row r="243" spans="5:25" ht="15" customHeight="1" x14ac:dyDescent="0.2"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</row>
    <row r="244" spans="5:25" ht="15" customHeight="1" x14ac:dyDescent="0.2"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</row>
    <row r="245" spans="5:25" ht="15" customHeight="1" x14ac:dyDescent="0.2"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</row>
    <row r="246" spans="5:25" ht="15" customHeight="1" x14ac:dyDescent="0.2"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</row>
    <row r="247" spans="5:25" ht="15" customHeight="1" x14ac:dyDescent="0.2"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</row>
    <row r="248" spans="5:25" ht="15" customHeight="1" x14ac:dyDescent="0.2"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</row>
    <row r="249" spans="5:25" ht="15" customHeight="1" x14ac:dyDescent="0.2"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</row>
    <row r="250" spans="5:25" ht="15" customHeight="1" x14ac:dyDescent="0.2"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</row>
    <row r="251" spans="5:25" ht="15" customHeight="1" x14ac:dyDescent="0.2"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</row>
    <row r="252" spans="5:25" ht="15" customHeight="1" x14ac:dyDescent="0.2"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</row>
    <row r="253" spans="5:25" ht="15" customHeight="1" x14ac:dyDescent="0.2"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</row>
    <row r="254" spans="5:25" ht="15" customHeight="1" x14ac:dyDescent="0.2"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</row>
    <row r="255" spans="5:25" ht="15" customHeight="1" x14ac:dyDescent="0.2"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</row>
    <row r="256" spans="5:25" ht="15" customHeight="1" x14ac:dyDescent="0.2"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</row>
    <row r="257" spans="5:25" ht="15" customHeight="1" x14ac:dyDescent="0.2"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</row>
    <row r="258" spans="5:25" ht="15" customHeight="1" x14ac:dyDescent="0.2"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</row>
    <row r="259" spans="5:25" ht="15" customHeight="1" x14ac:dyDescent="0.2"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</row>
    <row r="260" spans="5:25" ht="15" customHeight="1" x14ac:dyDescent="0.2"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</row>
    <row r="261" spans="5:25" ht="15" customHeight="1" x14ac:dyDescent="0.2"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</row>
    <row r="262" spans="5:25" ht="15" customHeight="1" x14ac:dyDescent="0.2"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</row>
    <row r="263" spans="5:25" ht="15" customHeight="1" x14ac:dyDescent="0.2"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</row>
    <row r="264" spans="5:25" ht="15" customHeight="1" x14ac:dyDescent="0.2"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</row>
    <row r="265" spans="5:25" ht="15" customHeight="1" x14ac:dyDescent="0.2"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</row>
    <row r="266" spans="5:25" ht="15" customHeight="1" x14ac:dyDescent="0.2"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</row>
    <row r="267" spans="5:25" ht="15" customHeight="1" x14ac:dyDescent="0.2"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</row>
    <row r="268" spans="5:25" ht="15" customHeight="1" x14ac:dyDescent="0.2"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</row>
    <row r="269" spans="5:25" ht="15" customHeight="1" x14ac:dyDescent="0.2"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</row>
    <row r="270" spans="5:25" ht="15" customHeight="1" x14ac:dyDescent="0.2"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</row>
    <row r="271" spans="5:25" ht="15" customHeight="1" x14ac:dyDescent="0.2"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</row>
    <row r="272" spans="5:25" ht="15" customHeight="1" x14ac:dyDescent="0.2"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</row>
    <row r="273" spans="5:25" ht="15" customHeight="1" x14ac:dyDescent="0.2"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</row>
    <row r="274" spans="5:25" ht="15" customHeight="1" x14ac:dyDescent="0.2"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</row>
    <row r="275" spans="5:25" ht="15" customHeight="1" x14ac:dyDescent="0.2"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</row>
    <row r="276" spans="5:25" ht="15" customHeight="1" x14ac:dyDescent="0.2"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</row>
    <row r="277" spans="5:25" ht="15" customHeight="1" x14ac:dyDescent="0.2"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</row>
    <row r="278" spans="5:25" ht="15" customHeight="1" x14ac:dyDescent="0.2"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</row>
    <row r="279" spans="5:25" ht="15" customHeight="1" x14ac:dyDescent="0.2"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</row>
    <row r="280" spans="5:25" ht="15" customHeight="1" x14ac:dyDescent="0.2"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</row>
    <row r="281" spans="5:25" ht="15" customHeight="1" x14ac:dyDescent="0.2"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</row>
    <row r="282" spans="5:25" ht="15" customHeight="1" x14ac:dyDescent="0.2"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</row>
    <row r="283" spans="5:25" ht="15" customHeight="1" x14ac:dyDescent="0.2"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</row>
    <row r="284" spans="5:25" ht="15" customHeight="1" x14ac:dyDescent="0.2"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</row>
    <row r="285" spans="5:25" ht="15" customHeight="1" x14ac:dyDescent="0.2"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</row>
    <row r="286" spans="5:25" ht="15" customHeight="1" x14ac:dyDescent="0.2"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</row>
    <row r="287" spans="5:25" ht="15" customHeight="1" x14ac:dyDescent="0.2"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</row>
    <row r="288" spans="5:25" ht="15" customHeight="1" x14ac:dyDescent="0.2"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</row>
    <row r="289" spans="5:25" ht="15" customHeight="1" x14ac:dyDescent="0.2"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</row>
    <row r="290" spans="5:25" ht="15" customHeight="1" x14ac:dyDescent="0.2"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</row>
    <row r="291" spans="5:25" ht="15" customHeight="1" x14ac:dyDescent="0.2"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</row>
    <row r="292" spans="5:25" ht="15" customHeight="1" x14ac:dyDescent="0.2"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</row>
    <row r="293" spans="5:25" ht="15" customHeight="1" x14ac:dyDescent="0.2"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</row>
    <row r="294" spans="5:25" ht="15" customHeight="1" x14ac:dyDescent="0.2"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</row>
    <row r="295" spans="5:25" ht="15" customHeight="1" x14ac:dyDescent="0.2"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</row>
    <row r="296" spans="5:25" ht="15" customHeight="1" x14ac:dyDescent="0.2"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</row>
    <row r="297" spans="5:25" ht="15" customHeight="1" x14ac:dyDescent="0.2"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</row>
    <row r="298" spans="5:25" ht="15" customHeight="1" x14ac:dyDescent="0.2"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</row>
    <row r="299" spans="5:25" ht="15" customHeight="1" x14ac:dyDescent="0.2"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</row>
    <row r="300" spans="5:25" ht="15" customHeight="1" x14ac:dyDescent="0.2"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</row>
    <row r="301" spans="5:25" ht="15" customHeight="1" x14ac:dyDescent="0.2"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</row>
    <row r="302" spans="5:25" ht="15" customHeight="1" x14ac:dyDescent="0.2"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</row>
    <row r="303" spans="5:25" ht="15" customHeight="1" x14ac:dyDescent="0.2"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</row>
    <row r="304" spans="5:25" ht="15" customHeight="1" x14ac:dyDescent="0.2"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</row>
    <row r="305" spans="5:25" ht="15" customHeight="1" x14ac:dyDescent="0.2"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</row>
    <row r="306" spans="5:25" ht="15" customHeight="1" x14ac:dyDescent="0.2"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</row>
    <row r="307" spans="5:25" ht="15" customHeight="1" x14ac:dyDescent="0.2"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</row>
    <row r="308" spans="5:25" ht="15" customHeight="1" x14ac:dyDescent="0.2"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</row>
    <row r="309" spans="5:25" ht="15" customHeight="1" x14ac:dyDescent="0.2"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</row>
    <row r="310" spans="5:25" ht="15" customHeight="1" x14ac:dyDescent="0.2"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</row>
    <row r="311" spans="5:25" ht="15" customHeight="1" x14ac:dyDescent="0.2"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</row>
    <row r="312" spans="5:25" ht="15" customHeight="1" x14ac:dyDescent="0.2"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</row>
    <row r="313" spans="5:25" ht="15" customHeight="1" x14ac:dyDescent="0.2"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</row>
    <row r="314" spans="5:25" ht="15" customHeight="1" x14ac:dyDescent="0.2"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</row>
    <row r="315" spans="5:25" ht="15" customHeight="1" x14ac:dyDescent="0.2"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</row>
    <row r="316" spans="5:25" ht="15" customHeight="1" x14ac:dyDescent="0.2"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</row>
    <row r="317" spans="5:25" ht="15" customHeight="1" x14ac:dyDescent="0.2"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</row>
    <row r="318" spans="5:25" ht="15" customHeight="1" x14ac:dyDescent="0.2"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</row>
    <row r="319" spans="5:25" ht="15" customHeight="1" x14ac:dyDescent="0.2"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</row>
    <row r="320" spans="5:25" ht="15" customHeight="1" x14ac:dyDescent="0.2"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</row>
    <row r="321" spans="5:25" ht="15" customHeight="1" x14ac:dyDescent="0.2"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</row>
    <row r="322" spans="5:25" ht="15" customHeight="1" x14ac:dyDescent="0.2"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</row>
    <row r="323" spans="5:25" ht="15" customHeight="1" x14ac:dyDescent="0.2"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</row>
    <row r="324" spans="5:25" ht="15" customHeight="1" x14ac:dyDescent="0.2"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</row>
    <row r="325" spans="5:25" ht="15" customHeight="1" x14ac:dyDescent="0.2"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</row>
    <row r="326" spans="5:25" ht="15" customHeight="1" x14ac:dyDescent="0.2"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</row>
    <row r="327" spans="5:25" ht="15" customHeight="1" x14ac:dyDescent="0.2"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</row>
    <row r="328" spans="5:25" ht="15" customHeight="1" x14ac:dyDescent="0.2"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</row>
    <row r="329" spans="5:25" ht="15" customHeight="1" x14ac:dyDescent="0.2"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</row>
    <row r="330" spans="5:25" ht="15" customHeight="1" x14ac:dyDescent="0.2"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</row>
    <row r="331" spans="5:25" ht="15" customHeight="1" x14ac:dyDescent="0.2"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</row>
    <row r="332" spans="5:25" ht="15" customHeight="1" x14ac:dyDescent="0.2"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</row>
    <row r="333" spans="5:25" ht="15" customHeight="1" x14ac:dyDescent="0.2"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</row>
    <row r="334" spans="5:25" ht="15" customHeight="1" x14ac:dyDescent="0.2"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</row>
    <row r="335" spans="5:25" ht="15" customHeight="1" x14ac:dyDescent="0.2"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</row>
    <row r="336" spans="5:25" ht="15" customHeight="1" x14ac:dyDescent="0.2"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</row>
    <row r="337" spans="5:25" ht="15" customHeight="1" x14ac:dyDescent="0.2"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</row>
    <row r="338" spans="5:25" ht="15" customHeight="1" x14ac:dyDescent="0.2"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</row>
    <row r="339" spans="5:25" ht="15" customHeight="1" x14ac:dyDescent="0.2"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</row>
    <row r="340" spans="5:25" ht="15" customHeight="1" x14ac:dyDescent="0.2"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</row>
    <row r="341" spans="5:25" ht="15" customHeight="1" x14ac:dyDescent="0.2"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</row>
    <row r="342" spans="5:25" ht="15" customHeight="1" x14ac:dyDescent="0.2"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</row>
    <row r="343" spans="5:25" ht="15" customHeight="1" x14ac:dyDescent="0.2"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</row>
    <row r="344" spans="5:25" ht="15" customHeight="1" x14ac:dyDescent="0.2"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</row>
    <row r="345" spans="5:25" ht="15" customHeight="1" x14ac:dyDescent="0.2"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</row>
    <row r="346" spans="5:25" ht="15" customHeight="1" x14ac:dyDescent="0.2"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</row>
    <row r="347" spans="5:25" ht="15" customHeight="1" x14ac:dyDescent="0.2"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</row>
    <row r="348" spans="5:25" ht="15" customHeight="1" x14ac:dyDescent="0.2"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</row>
    <row r="349" spans="5:25" ht="15" customHeight="1" x14ac:dyDescent="0.2"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</row>
    <row r="350" spans="5:25" ht="15" customHeight="1" x14ac:dyDescent="0.2"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</row>
    <row r="351" spans="5:25" ht="15" customHeight="1" x14ac:dyDescent="0.2"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</row>
    <row r="352" spans="5:25" ht="15" customHeight="1" x14ac:dyDescent="0.2"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</row>
    <row r="353" spans="5:25" ht="15" customHeight="1" x14ac:dyDescent="0.2"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</row>
    <row r="354" spans="5:25" ht="15" customHeight="1" x14ac:dyDescent="0.2"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</row>
    <row r="355" spans="5:25" ht="15" customHeight="1" x14ac:dyDescent="0.2"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</row>
    <row r="356" spans="5:25" ht="15" customHeight="1" x14ac:dyDescent="0.2"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</row>
    <row r="357" spans="5:25" ht="15" customHeight="1" x14ac:dyDescent="0.2"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</row>
    <row r="358" spans="5:25" ht="15" customHeight="1" x14ac:dyDescent="0.2"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</row>
    <row r="359" spans="5:25" ht="15" customHeight="1" x14ac:dyDescent="0.2"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</row>
    <row r="360" spans="5:25" ht="15" customHeight="1" x14ac:dyDescent="0.2"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</row>
    <row r="361" spans="5:25" ht="15" customHeight="1" x14ac:dyDescent="0.2"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</row>
    <row r="362" spans="5:25" ht="15" customHeight="1" x14ac:dyDescent="0.2"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</row>
    <row r="363" spans="5:25" ht="15" customHeight="1" x14ac:dyDescent="0.2"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</row>
    <row r="364" spans="5:25" ht="15" customHeight="1" x14ac:dyDescent="0.2"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</row>
    <row r="365" spans="5:25" ht="15" customHeight="1" x14ac:dyDescent="0.2"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</row>
    <row r="366" spans="5:25" ht="15" customHeight="1" x14ac:dyDescent="0.2"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</row>
    <row r="367" spans="5:25" ht="15" customHeight="1" x14ac:dyDescent="0.2"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</row>
    <row r="368" spans="5:25" ht="15" customHeight="1" x14ac:dyDescent="0.2"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</row>
    <row r="369" spans="5:25" ht="15" customHeight="1" x14ac:dyDescent="0.2"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</row>
    <row r="370" spans="5:25" ht="15" customHeight="1" x14ac:dyDescent="0.2"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</row>
    <row r="371" spans="5:25" ht="15" customHeight="1" x14ac:dyDescent="0.2"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</row>
    <row r="372" spans="5:25" ht="15" customHeight="1" x14ac:dyDescent="0.2"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</row>
    <row r="373" spans="5:25" ht="15" customHeight="1" x14ac:dyDescent="0.2"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</row>
    <row r="374" spans="5:25" ht="15" customHeight="1" x14ac:dyDescent="0.2"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</row>
    <row r="375" spans="5:25" ht="15" customHeight="1" x14ac:dyDescent="0.2"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</row>
    <row r="376" spans="5:25" ht="15" customHeight="1" x14ac:dyDescent="0.2"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</row>
    <row r="377" spans="5:25" ht="15" customHeight="1" x14ac:dyDescent="0.2"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</row>
    <row r="378" spans="5:25" ht="15" customHeight="1" x14ac:dyDescent="0.2"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</row>
    <row r="379" spans="5:25" ht="15" customHeight="1" x14ac:dyDescent="0.2"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</row>
    <row r="380" spans="5:25" ht="15" customHeight="1" x14ac:dyDescent="0.2"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</row>
    <row r="381" spans="5:25" ht="15" customHeight="1" x14ac:dyDescent="0.2"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</row>
    <row r="382" spans="5:25" ht="15" customHeight="1" x14ac:dyDescent="0.2"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</row>
    <row r="383" spans="5:25" ht="15" customHeight="1" x14ac:dyDescent="0.2"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</row>
    <row r="384" spans="5:25" ht="15" customHeight="1" x14ac:dyDescent="0.2"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</row>
    <row r="385" spans="5:25" ht="15" customHeight="1" x14ac:dyDescent="0.2"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</row>
    <row r="386" spans="5:25" ht="15" customHeight="1" x14ac:dyDescent="0.2"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</row>
    <row r="387" spans="5:25" ht="15" customHeight="1" x14ac:dyDescent="0.2"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</row>
    <row r="388" spans="5:25" ht="15" customHeight="1" x14ac:dyDescent="0.2"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</row>
    <row r="389" spans="5:25" ht="15" customHeight="1" x14ac:dyDescent="0.2"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</row>
    <row r="390" spans="5:25" ht="15" customHeight="1" x14ac:dyDescent="0.2"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</row>
    <row r="391" spans="5:25" ht="15" customHeight="1" x14ac:dyDescent="0.2"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</row>
    <row r="392" spans="5:25" ht="15" customHeight="1" x14ac:dyDescent="0.2"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</row>
    <row r="393" spans="5:25" ht="15" customHeight="1" x14ac:dyDescent="0.2"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</row>
    <row r="394" spans="5:25" ht="15" customHeight="1" x14ac:dyDescent="0.2"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</row>
    <row r="395" spans="5:25" ht="15" customHeight="1" x14ac:dyDescent="0.2"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</row>
    <row r="396" spans="5:25" ht="15" customHeight="1" x14ac:dyDescent="0.2"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</row>
    <row r="397" spans="5:25" ht="15" customHeight="1" x14ac:dyDescent="0.2"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</row>
    <row r="398" spans="5:25" ht="15" customHeight="1" x14ac:dyDescent="0.2"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</row>
    <row r="399" spans="5:25" ht="15" customHeight="1" x14ac:dyDescent="0.2"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</row>
    <row r="400" spans="5:25" ht="15" customHeight="1" x14ac:dyDescent="0.2"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</row>
    <row r="401" spans="5:25" ht="15" customHeight="1" x14ac:dyDescent="0.2"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</row>
  </sheetData>
  <sheetProtection password="8B30" sheet="1"/>
  <mergeCells count="20">
    <mergeCell ref="A8:Z8"/>
    <mergeCell ref="A9:Z9"/>
    <mergeCell ref="I11:K12"/>
    <mergeCell ref="L11:O12"/>
    <mergeCell ref="P11:R12"/>
    <mergeCell ref="A11:A13"/>
    <mergeCell ref="B11:B13"/>
    <mergeCell ref="C11:C13"/>
    <mergeCell ref="D11:D13"/>
    <mergeCell ref="A1:Z1"/>
    <mergeCell ref="A2:Z2"/>
    <mergeCell ref="A3:Z3"/>
    <mergeCell ref="A5:Z5"/>
    <mergeCell ref="A7:Z7"/>
    <mergeCell ref="A4:Z4"/>
    <mergeCell ref="E11:E13"/>
    <mergeCell ref="F11:H12"/>
    <mergeCell ref="S11:W12"/>
    <mergeCell ref="X11:Z12"/>
    <mergeCell ref="A14:A16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07"/>
  <sheetViews>
    <sheetView zoomScaleNormal="100" workbookViewId="0">
      <selection sqref="A1:Z1"/>
    </sheetView>
  </sheetViews>
  <sheetFormatPr defaultRowHeight="15" customHeight="1" x14ac:dyDescent="0.2"/>
  <cols>
    <col min="1" max="1" width="25.7109375" style="108" customWidth="1"/>
    <col min="2" max="2" width="11.7109375" style="108" customWidth="1"/>
    <col min="3" max="3" width="11.7109375" style="109" customWidth="1"/>
    <col min="4" max="4" width="55.7109375" style="108" customWidth="1"/>
    <col min="5" max="11" width="11.7109375" style="110" customWidth="1"/>
    <col min="12" max="16" width="11.7109375" style="108" customWidth="1"/>
    <col min="17" max="17" width="13.7109375" style="108" customWidth="1"/>
    <col min="18" max="26" width="11.7109375" style="108" customWidth="1"/>
    <col min="27" max="16384" width="9.140625" style="108"/>
  </cols>
  <sheetData>
    <row r="1" spans="1:26" s="52" customFormat="1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6" s="52" customFormat="1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</row>
    <row r="3" spans="1:26" s="52" customFormat="1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s="52" customFormat="1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5" spans="1:26" s="52" customFormat="1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</row>
    <row r="6" spans="1:26" s="52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s="52" customFormat="1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s="52" customFormat="1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26" s="52" customFormat="1" ht="15" customHeight="1" x14ac:dyDescent="0.2">
      <c r="A9" s="432" t="s">
        <v>48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26" s="52" customFormat="1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52" customFormat="1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33" t="s">
        <v>14</v>
      </c>
      <c r="F11" s="420" t="s">
        <v>24</v>
      </c>
      <c r="G11" s="421"/>
      <c r="H11" s="422"/>
      <c r="I11" s="426" t="s">
        <v>25</v>
      </c>
      <c r="J11" s="427"/>
      <c r="K11" s="428"/>
      <c r="L11" s="399" t="s">
        <v>15</v>
      </c>
      <c r="M11" s="400"/>
      <c r="N11" s="400"/>
      <c r="O11" s="400"/>
      <c r="P11" s="403" t="s">
        <v>16</v>
      </c>
      <c r="Q11" s="404"/>
      <c r="R11" s="405"/>
      <c r="S11" s="409" t="s">
        <v>32</v>
      </c>
      <c r="T11" s="410"/>
      <c r="U11" s="410"/>
      <c r="V11" s="410"/>
      <c r="W11" s="413"/>
      <c r="X11" s="409" t="s">
        <v>26</v>
      </c>
      <c r="Y11" s="410"/>
      <c r="Z11" s="413"/>
    </row>
    <row r="12" spans="1:26" s="52" customFormat="1" ht="15" customHeight="1" thickBot="1" x14ac:dyDescent="0.25">
      <c r="A12" s="393"/>
      <c r="B12" s="393"/>
      <c r="C12" s="395"/>
      <c r="D12" s="393"/>
      <c r="E12" s="434"/>
      <c r="F12" s="423"/>
      <c r="G12" s="424"/>
      <c r="H12" s="425"/>
      <c r="I12" s="429"/>
      <c r="J12" s="430"/>
      <c r="K12" s="431"/>
      <c r="L12" s="401"/>
      <c r="M12" s="402"/>
      <c r="N12" s="402"/>
      <c r="O12" s="402"/>
      <c r="P12" s="406"/>
      <c r="Q12" s="407"/>
      <c r="R12" s="408"/>
      <c r="S12" s="411"/>
      <c r="T12" s="412"/>
      <c r="U12" s="412"/>
      <c r="V12" s="412"/>
      <c r="W12" s="436"/>
      <c r="X12" s="414"/>
      <c r="Y12" s="415"/>
      <c r="Z12" s="416"/>
    </row>
    <row r="13" spans="1:26" s="52" customFormat="1" ht="30" customHeight="1" thickBot="1" x14ac:dyDescent="0.25">
      <c r="A13" s="393"/>
      <c r="B13" s="393"/>
      <c r="C13" s="396"/>
      <c r="D13" s="393"/>
      <c r="E13" s="435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2" t="s">
        <v>39</v>
      </c>
      <c r="O13" s="29" t="s">
        <v>22</v>
      </c>
      <c r="P13" s="21" t="s">
        <v>29</v>
      </c>
      <c r="Q13" s="22" t="s">
        <v>28</v>
      </c>
      <c r="R13" s="29" t="s">
        <v>23</v>
      </c>
      <c r="S13" s="21" t="s">
        <v>29</v>
      </c>
      <c r="T13" s="22" t="s">
        <v>25</v>
      </c>
      <c r="U13" s="22" t="s">
        <v>15</v>
      </c>
      <c r="V13" s="29" t="s">
        <v>46</v>
      </c>
      <c r="W13" s="29" t="s">
        <v>19</v>
      </c>
      <c r="X13" s="21" t="s">
        <v>29</v>
      </c>
      <c r="Y13" s="22" t="s">
        <v>20</v>
      </c>
      <c r="Z13" s="23" t="s">
        <v>21</v>
      </c>
    </row>
    <row r="14" spans="1:26" s="52" customFormat="1" ht="18" customHeight="1" x14ac:dyDescent="0.2">
      <c r="A14" s="438" t="s">
        <v>36</v>
      </c>
      <c r="B14" s="61" t="s">
        <v>37</v>
      </c>
      <c r="C14" s="47"/>
      <c r="D14" s="113"/>
      <c r="E14" s="80">
        <f>SUM(E15:E16)</f>
        <v>2886</v>
      </c>
      <c r="F14" s="44">
        <f t="shared" ref="F14:Z14" si="0">SUM(F15:F16)</f>
        <v>0</v>
      </c>
      <c r="G14" s="31">
        <f t="shared" si="0"/>
        <v>0</v>
      </c>
      <c r="H14" s="32">
        <f t="shared" si="0"/>
        <v>0</v>
      </c>
      <c r="I14" s="38">
        <f t="shared" si="0"/>
        <v>517</v>
      </c>
      <c r="J14" s="31">
        <f t="shared" si="0"/>
        <v>0</v>
      </c>
      <c r="K14" s="41">
        <f t="shared" si="0"/>
        <v>517</v>
      </c>
      <c r="L14" s="44">
        <f t="shared" si="0"/>
        <v>2097</v>
      </c>
      <c r="M14" s="31">
        <f t="shared" si="0"/>
        <v>579</v>
      </c>
      <c r="N14" s="31">
        <f t="shared" si="0"/>
        <v>1518</v>
      </c>
      <c r="O14" s="32">
        <f t="shared" si="0"/>
        <v>0</v>
      </c>
      <c r="P14" s="38">
        <f t="shared" si="0"/>
        <v>0</v>
      </c>
      <c r="Q14" s="31">
        <f t="shared" si="0"/>
        <v>0</v>
      </c>
      <c r="R14" s="41">
        <f t="shared" si="0"/>
        <v>0</v>
      </c>
      <c r="S14" s="44">
        <f t="shared" si="0"/>
        <v>101</v>
      </c>
      <c r="T14" s="31">
        <f t="shared" si="0"/>
        <v>0</v>
      </c>
      <c r="U14" s="31">
        <f t="shared" si="0"/>
        <v>0</v>
      </c>
      <c r="V14" s="31">
        <f t="shared" si="0"/>
        <v>0</v>
      </c>
      <c r="W14" s="32">
        <f t="shared" si="0"/>
        <v>101</v>
      </c>
      <c r="X14" s="38">
        <f t="shared" si="0"/>
        <v>171</v>
      </c>
      <c r="Y14" s="31">
        <f t="shared" si="0"/>
        <v>171</v>
      </c>
      <c r="Z14" s="32">
        <f t="shared" si="0"/>
        <v>0</v>
      </c>
    </row>
    <row r="15" spans="1:26" s="52" customFormat="1" ht="18" customHeight="1" x14ac:dyDescent="0.2">
      <c r="A15" s="439"/>
      <c r="B15" s="62" t="s">
        <v>0</v>
      </c>
      <c r="C15" s="48"/>
      <c r="D15" s="114"/>
      <c r="E15" s="81">
        <f>SUM(E17+E18+E19+E20+E21+E24)</f>
        <v>2297</v>
      </c>
      <c r="F15" s="45">
        <f t="shared" ref="F15:Z15" si="1">SUM(F17+F18+F19+F20+F21+F24)</f>
        <v>0</v>
      </c>
      <c r="G15" s="30">
        <f t="shared" si="1"/>
        <v>0</v>
      </c>
      <c r="H15" s="33">
        <f t="shared" si="1"/>
        <v>0</v>
      </c>
      <c r="I15" s="39">
        <f t="shared" si="1"/>
        <v>517</v>
      </c>
      <c r="J15" s="30">
        <f t="shared" si="1"/>
        <v>0</v>
      </c>
      <c r="K15" s="42">
        <f t="shared" si="1"/>
        <v>517</v>
      </c>
      <c r="L15" s="45">
        <f t="shared" si="1"/>
        <v>1611</v>
      </c>
      <c r="M15" s="30">
        <f t="shared" si="1"/>
        <v>579</v>
      </c>
      <c r="N15" s="30">
        <f t="shared" si="1"/>
        <v>1032</v>
      </c>
      <c r="O15" s="33">
        <f t="shared" si="1"/>
        <v>0</v>
      </c>
      <c r="P15" s="39">
        <f t="shared" si="1"/>
        <v>0</v>
      </c>
      <c r="Q15" s="30">
        <f t="shared" si="1"/>
        <v>0</v>
      </c>
      <c r="R15" s="42">
        <f t="shared" si="1"/>
        <v>0</v>
      </c>
      <c r="S15" s="45">
        <f t="shared" si="1"/>
        <v>71</v>
      </c>
      <c r="T15" s="30">
        <f t="shared" si="1"/>
        <v>0</v>
      </c>
      <c r="U15" s="30">
        <f t="shared" si="1"/>
        <v>0</v>
      </c>
      <c r="V15" s="30">
        <f t="shared" si="1"/>
        <v>0</v>
      </c>
      <c r="W15" s="33">
        <f t="shared" si="1"/>
        <v>71</v>
      </c>
      <c r="X15" s="39">
        <f t="shared" si="1"/>
        <v>98</v>
      </c>
      <c r="Y15" s="30">
        <f t="shared" si="1"/>
        <v>98</v>
      </c>
      <c r="Z15" s="33">
        <f t="shared" si="1"/>
        <v>0</v>
      </c>
    </row>
    <row r="16" spans="1:26" s="52" customFormat="1" ht="18" customHeight="1" thickBot="1" x14ac:dyDescent="0.25">
      <c r="A16" s="440"/>
      <c r="B16" s="92" t="s">
        <v>1</v>
      </c>
      <c r="C16" s="48"/>
      <c r="D16" s="114"/>
      <c r="E16" s="82">
        <f>SUM(E22+E23)</f>
        <v>589</v>
      </c>
      <c r="F16" s="46">
        <f t="shared" ref="F16:Z16" si="2">SUM(F22+F23)</f>
        <v>0</v>
      </c>
      <c r="G16" s="34">
        <f t="shared" si="2"/>
        <v>0</v>
      </c>
      <c r="H16" s="35">
        <f t="shared" si="2"/>
        <v>0</v>
      </c>
      <c r="I16" s="40">
        <f t="shared" si="2"/>
        <v>0</v>
      </c>
      <c r="J16" s="34">
        <f t="shared" si="2"/>
        <v>0</v>
      </c>
      <c r="K16" s="43">
        <f t="shared" si="2"/>
        <v>0</v>
      </c>
      <c r="L16" s="46">
        <f t="shared" si="2"/>
        <v>486</v>
      </c>
      <c r="M16" s="34">
        <f t="shared" si="2"/>
        <v>0</v>
      </c>
      <c r="N16" s="34">
        <f t="shared" si="2"/>
        <v>486</v>
      </c>
      <c r="O16" s="35">
        <f t="shared" si="2"/>
        <v>0</v>
      </c>
      <c r="P16" s="40">
        <f t="shared" si="2"/>
        <v>0</v>
      </c>
      <c r="Q16" s="34">
        <f t="shared" si="2"/>
        <v>0</v>
      </c>
      <c r="R16" s="43">
        <f t="shared" si="2"/>
        <v>0</v>
      </c>
      <c r="S16" s="46">
        <f t="shared" si="2"/>
        <v>30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5">
        <f t="shared" si="2"/>
        <v>30</v>
      </c>
      <c r="X16" s="40">
        <f t="shared" si="2"/>
        <v>73</v>
      </c>
      <c r="Y16" s="34">
        <f t="shared" si="2"/>
        <v>73</v>
      </c>
      <c r="Z16" s="35">
        <f t="shared" si="2"/>
        <v>0</v>
      </c>
    </row>
    <row r="17" spans="1:26" s="52" customFormat="1" ht="24.95" customHeight="1" x14ac:dyDescent="0.2">
      <c r="A17" s="95" t="s">
        <v>2</v>
      </c>
      <c r="B17" s="64" t="s">
        <v>0</v>
      </c>
      <c r="C17" s="145">
        <v>50082817</v>
      </c>
      <c r="D17" s="142" t="s">
        <v>59</v>
      </c>
      <c r="E17" s="79">
        <f t="shared" ref="E17:E24" si="3">SUM(F17+I17+L17+P17+S17+X17)</f>
        <v>191</v>
      </c>
      <c r="F17" s="73">
        <f>SUM(G17:H17)</f>
        <v>0</v>
      </c>
      <c r="G17" s="77">
        <v>0</v>
      </c>
      <c r="H17" s="147">
        <v>0</v>
      </c>
      <c r="I17" s="76">
        <f>SUM(J17:K17)</f>
        <v>0</v>
      </c>
      <c r="J17" s="77">
        <v>0</v>
      </c>
      <c r="K17" s="78">
        <v>0</v>
      </c>
      <c r="L17" s="73">
        <f>SUM(M17:O17)</f>
        <v>171</v>
      </c>
      <c r="M17" s="77">
        <v>0</v>
      </c>
      <c r="N17" s="77">
        <v>171</v>
      </c>
      <c r="O17" s="147">
        <v>0</v>
      </c>
      <c r="P17" s="76">
        <f>SUM(Q17:R17)</f>
        <v>0</v>
      </c>
      <c r="Q17" s="77">
        <v>0</v>
      </c>
      <c r="R17" s="78">
        <v>0</v>
      </c>
      <c r="S17" s="73">
        <f t="shared" ref="S17:S24" si="4">SUM(T17:W17)</f>
        <v>0</v>
      </c>
      <c r="T17" s="74">
        <v>0</v>
      </c>
      <c r="U17" s="74">
        <v>0</v>
      </c>
      <c r="V17" s="74">
        <v>0</v>
      </c>
      <c r="W17" s="74">
        <v>0</v>
      </c>
      <c r="X17" s="76">
        <f>SUM(Y17:Z17)</f>
        <v>20</v>
      </c>
      <c r="Y17" s="77">
        <v>20</v>
      </c>
      <c r="Z17" s="78">
        <v>0</v>
      </c>
    </row>
    <row r="18" spans="1:26" s="52" customFormat="1" ht="24.95" customHeight="1" x14ac:dyDescent="0.2">
      <c r="A18" s="96" t="s">
        <v>3</v>
      </c>
      <c r="B18" s="65" t="s">
        <v>0</v>
      </c>
      <c r="C18" s="111">
        <v>50005499</v>
      </c>
      <c r="D18" s="143" t="s">
        <v>56</v>
      </c>
      <c r="E18" s="69">
        <f t="shared" si="3"/>
        <v>1019</v>
      </c>
      <c r="F18" s="67">
        <f t="shared" ref="F18:F24" si="5">SUM(G18:H18)</f>
        <v>0</v>
      </c>
      <c r="G18" s="57">
        <v>0</v>
      </c>
      <c r="H18" s="140">
        <v>0</v>
      </c>
      <c r="I18" s="71">
        <f t="shared" ref="I18:I24" si="6">SUM(J18:K18)</f>
        <v>517</v>
      </c>
      <c r="J18" s="57">
        <v>0</v>
      </c>
      <c r="K18" s="58">
        <v>517</v>
      </c>
      <c r="L18" s="67">
        <f t="shared" ref="L18:L24" si="7">SUM(M18:O18)</f>
        <v>502</v>
      </c>
      <c r="M18" s="57">
        <v>502</v>
      </c>
      <c r="N18" s="57">
        <v>0</v>
      </c>
      <c r="O18" s="140">
        <v>0</v>
      </c>
      <c r="P18" s="71">
        <f t="shared" ref="P18:P24" si="8">SUM(Q18:R18)</f>
        <v>0</v>
      </c>
      <c r="Q18" s="57">
        <v>0</v>
      </c>
      <c r="R18" s="58">
        <v>0</v>
      </c>
      <c r="S18" s="67">
        <f t="shared" si="4"/>
        <v>0</v>
      </c>
      <c r="T18" s="57">
        <v>0</v>
      </c>
      <c r="U18" s="57">
        <v>0</v>
      </c>
      <c r="V18" s="57">
        <v>0</v>
      </c>
      <c r="W18" s="57">
        <v>0</v>
      </c>
      <c r="X18" s="71">
        <f t="shared" ref="X18:X24" si="9">SUM(Y18:Z18)</f>
        <v>0</v>
      </c>
      <c r="Y18" s="57">
        <v>0</v>
      </c>
      <c r="Z18" s="58">
        <v>0</v>
      </c>
    </row>
    <row r="19" spans="1:26" s="52" customFormat="1" ht="24.95" customHeight="1" x14ac:dyDescent="0.2">
      <c r="A19" s="96" t="s">
        <v>3</v>
      </c>
      <c r="B19" s="65" t="s">
        <v>0</v>
      </c>
      <c r="C19" s="111">
        <v>50082825</v>
      </c>
      <c r="D19" s="143" t="s">
        <v>60</v>
      </c>
      <c r="E19" s="69">
        <f t="shared" si="3"/>
        <v>435</v>
      </c>
      <c r="F19" s="67">
        <f t="shared" si="5"/>
        <v>0</v>
      </c>
      <c r="G19" s="57">
        <v>0</v>
      </c>
      <c r="H19" s="140">
        <v>0</v>
      </c>
      <c r="I19" s="71">
        <f t="shared" si="6"/>
        <v>0</v>
      </c>
      <c r="J19" s="57">
        <v>0</v>
      </c>
      <c r="K19" s="58">
        <v>0</v>
      </c>
      <c r="L19" s="67">
        <f t="shared" si="7"/>
        <v>434</v>
      </c>
      <c r="M19" s="57">
        <v>0</v>
      </c>
      <c r="N19" s="57">
        <v>434</v>
      </c>
      <c r="O19" s="140">
        <v>0</v>
      </c>
      <c r="P19" s="71">
        <f t="shared" si="8"/>
        <v>0</v>
      </c>
      <c r="Q19" s="57">
        <v>0</v>
      </c>
      <c r="R19" s="58">
        <v>0</v>
      </c>
      <c r="S19" s="67">
        <f t="shared" si="4"/>
        <v>1</v>
      </c>
      <c r="T19" s="93">
        <v>0</v>
      </c>
      <c r="U19" s="93">
        <v>0</v>
      </c>
      <c r="V19" s="93">
        <v>0</v>
      </c>
      <c r="W19" s="93">
        <v>1</v>
      </c>
      <c r="X19" s="71">
        <f t="shared" si="9"/>
        <v>0</v>
      </c>
      <c r="Y19" s="57">
        <v>0</v>
      </c>
      <c r="Z19" s="58">
        <v>0</v>
      </c>
    </row>
    <row r="20" spans="1:26" s="52" customFormat="1" ht="24.95" customHeight="1" x14ac:dyDescent="0.2">
      <c r="A20" s="96" t="s">
        <v>6</v>
      </c>
      <c r="B20" s="65" t="s">
        <v>0</v>
      </c>
      <c r="C20" s="111">
        <v>50082833</v>
      </c>
      <c r="D20" s="143" t="s">
        <v>61</v>
      </c>
      <c r="E20" s="69">
        <f t="shared" si="3"/>
        <v>306</v>
      </c>
      <c r="F20" s="67">
        <f t="shared" si="5"/>
        <v>0</v>
      </c>
      <c r="G20" s="57">
        <v>0</v>
      </c>
      <c r="H20" s="140">
        <v>0</v>
      </c>
      <c r="I20" s="71">
        <f t="shared" si="6"/>
        <v>0</v>
      </c>
      <c r="J20" s="57">
        <v>0</v>
      </c>
      <c r="K20" s="58">
        <v>0</v>
      </c>
      <c r="L20" s="67">
        <f t="shared" si="7"/>
        <v>212</v>
      </c>
      <c r="M20" s="57">
        <v>0</v>
      </c>
      <c r="N20" s="57">
        <v>212</v>
      </c>
      <c r="O20" s="140">
        <v>0</v>
      </c>
      <c r="P20" s="71">
        <f t="shared" si="8"/>
        <v>0</v>
      </c>
      <c r="Q20" s="57">
        <v>0</v>
      </c>
      <c r="R20" s="58">
        <v>0</v>
      </c>
      <c r="S20" s="67">
        <f t="shared" si="4"/>
        <v>16</v>
      </c>
      <c r="T20" s="93">
        <v>0</v>
      </c>
      <c r="U20" s="93">
        <v>0</v>
      </c>
      <c r="V20" s="93">
        <v>0</v>
      </c>
      <c r="W20" s="93">
        <v>16</v>
      </c>
      <c r="X20" s="71">
        <f t="shared" si="9"/>
        <v>78</v>
      </c>
      <c r="Y20" s="57">
        <v>78</v>
      </c>
      <c r="Z20" s="58">
        <v>0</v>
      </c>
    </row>
    <row r="21" spans="1:26" s="52" customFormat="1" ht="24.95" customHeight="1" x14ac:dyDescent="0.2">
      <c r="A21" s="96" t="s">
        <v>4</v>
      </c>
      <c r="B21" s="65" t="s">
        <v>0</v>
      </c>
      <c r="C21" s="111">
        <v>50082841</v>
      </c>
      <c r="D21" s="143" t="s">
        <v>62</v>
      </c>
      <c r="E21" s="69">
        <f t="shared" si="3"/>
        <v>196</v>
      </c>
      <c r="F21" s="67">
        <f t="shared" si="5"/>
        <v>0</v>
      </c>
      <c r="G21" s="57">
        <v>0</v>
      </c>
      <c r="H21" s="140">
        <v>0</v>
      </c>
      <c r="I21" s="71">
        <f t="shared" si="6"/>
        <v>0</v>
      </c>
      <c r="J21" s="57">
        <v>0</v>
      </c>
      <c r="K21" s="58">
        <v>0</v>
      </c>
      <c r="L21" s="67">
        <f t="shared" si="7"/>
        <v>150</v>
      </c>
      <c r="M21" s="57">
        <v>77</v>
      </c>
      <c r="N21" s="57">
        <v>73</v>
      </c>
      <c r="O21" s="140">
        <v>0</v>
      </c>
      <c r="P21" s="71">
        <f t="shared" si="8"/>
        <v>0</v>
      </c>
      <c r="Q21" s="57">
        <v>0</v>
      </c>
      <c r="R21" s="58">
        <v>0</v>
      </c>
      <c r="S21" s="67">
        <f t="shared" si="4"/>
        <v>46</v>
      </c>
      <c r="T21" s="93">
        <v>0</v>
      </c>
      <c r="U21" s="93">
        <v>0</v>
      </c>
      <c r="V21" s="93">
        <v>0</v>
      </c>
      <c r="W21" s="93">
        <v>46</v>
      </c>
      <c r="X21" s="71">
        <f t="shared" si="9"/>
        <v>0</v>
      </c>
      <c r="Y21" s="57">
        <v>0</v>
      </c>
      <c r="Z21" s="58">
        <v>0</v>
      </c>
    </row>
    <row r="22" spans="1:26" s="52" customFormat="1" ht="24.95" customHeight="1" x14ac:dyDescent="0.2">
      <c r="A22" s="96" t="s">
        <v>5</v>
      </c>
      <c r="B22" s="65" t="s">
        <v>1</v>
      </c>
      <c r="C22" s="111">
        <v>50072900</v>
      </c>
      <c r="D22" s="143" t="s">
        <v>63</v>
      </c>
      <c r="E22" s="69">
        <f t="shared" si="3"/>
        <v>217</v>
      </c>
      <c r="F22" s="67">
        <f t="shared" si="5"/>
        <v>0</v>
      </c>
      <c r="G22" s="57">
        <v>0</v>
      </c>
      <c r="H22" s="140">
        <v>0</v>
      </c>
      <c r="I22" s="71">
        <f t="shared" si="6"/>
        <v>0</v>
      </c>
      <c r="J22" s="57">
        <v>0</v>
      </c>
      <c r="K22" s="58">
        <v>0</v>
      </c>
      <c r="L22" s="67">
        <f t="shared" si="7"/>
        <v>208</v>
      </c>
      <c r="M22" s="57">
        <v>0</v>
      </c>
      <c r="N22" s="57">
        <v>208</v>
      </c>
      <c r="O22" s="140">
        <v>0</v>
      </c>
      <c r="P22" s="71">
        <f t="shared" si="8"/>
        <v>0</v>
      </c>
      <c r="Q22" s="57">
        <v>0</v>
      </c>
      <c r="R22" s="58">
        <v>0</v>
      </c>
      <c r="S22" s="67">
        <f t="shared" si="4"/>
        <v>9</v>
      </c>
      <c r="T22" s="93">
        <v>0</v>
      </c>
      <c r="U22" s="93">
        <v>0</v>
      </c>
      <c r="V22" s="93">
        <v>0</v>
      </c>
      <c r="W22" s="93">
        <v>9</v>
      </c>
      <c r="X22" s="71">
        <f t="shared" si="9"/>
        <v>0</v>
      </c>
      <c r="Y22" s="57">
        <v>0</v>
      </c>
      <c r="Z22" s="58">
        <v>0</v>
      </c>
    </row>
    <row r="23" spans="1:26" s="52" customFormat="1" ht="24.95" customHeight="1" x14ac:dyDescent="0.2">
      <c r="A23" s="96" t="s">
        <v>7</v>
      </c>
      <c r="B23" s="65" t="s">
        <v>1</v>
      </c>
      <c r="C23" s="111">
        <v>50082850</v>
      </c>
      <c r="D23" s="143" t="s">
        <v>64</v>
      </c>
      <c r="E23" s="69">
        <f t="shared" si="3"/>
        <v>372</v>
      </c>
      <c r="F23" s="67">
        <f t="shared" si="5"/>
        <v>0</v>
      </c>
      <c r="G23" s="57">
        <v>0</v>
      </c>
      <c r="H23" s="140">
        <v>0</v>
      </c>
      <c r="I23" s="71">
        <f t="shared" si="6"/>
        <v>0</v>
      </c>
      <c r="J23" s="57">
        <v>0</v>
      </c>
      <c r="K23" s="58">
        <v>0</v>
      </c>
      <c r="L23" s="67">
        <f t="shared" si="7"/>
        <v>278</v>
      </c>
      <c r="M23" s="57">
        <v>0</v>
      </c>
      <c r="N23" s="57">
        <v>278</v>
      </c>
      <c r="O23" s="140">
        <v>0</v>
      </c>
      <c r="P23" s="71">
        <f t="shared" si="8"/>
        <v>0</v>
      </c>
      <c r="Q23" s="57">
        <v>0</v>
      </c>
      <c r="R23" s="58">
        <v>0</v>
      </c>
      <c r="S23" s="67">
        <f t="shared" si="4"/>
        <v>21</v>
      </c>
      <c r="T23" s="93">
        <v>0</v>
      </c>
      <c r="U23" s="93">
        <v>0</v>
      </c>
      <c r="V23" s="93">
        <v>0</v>
      </c>
      <c r="W23" s="93">
        <v>21</v>
      </c>
      <c r="X23" s="71">
        <f t="shared" si="9"/>
        <v>73</v>
      </c>
      <c r="Y23" s="57">
        <v>73</v>
      </c>
      <c r="Z23" s="58">
        <v>0</v>
      </c>
    </row>
    <row r="24" spans="1:26" s="52" customFormat="1" ht="24.95" customHeight="1" thickBot="1" x14ac:dyDescent="0.25">
      <c r="A24" s="97" t="s">
        <v>8</v>
      </c>
      <c r="B24" s="66" t="s">
        <v>0</v>
      </c>
      <c r="C24" s="146">
        <v>50082868</v>
      </c>
      <c r="D24" s="144" t="s">
        <v>65</v>
      </c>
      <c r="E24" s="70">
        <f t="shared" si="3"/>
        <v>150</v>
      </c>
      <c r="F24" s="68">
        <f t="shared" si="5"/>
        <v>0</v>
      </c>
      <c r="G24" s="59">
        <v>0</v>
      </c>
      <c r="H24" s="141">
        <v>0</v>
      </c>
      <c r="I24" s="72">
        <f t="shared" si="6"/>
        <v>0</v>
      </c>
      <c r="J24" s="59">
        <v>0</v>
      </c>
      <c r="K24" s="60">
        <v>0</v>
      </c>
      <c r="L24" s="68">
        <f t="shared" si="7"/>
        <v>142</v>
      </c>
      <c r="M24" s="59">
        <v>0</v>
      </c>
      <c r="N24" s="59">
        <v>142</v>
      </c>
      <c r="O24" s="141">
        <v>0</v>
      </c>
      <c r="P24" s="72">
        <f t="shared" si="8"/>
        <v>0</v>
      </c>
      <c r="Q24" s="59">
        <v>0</v>
      </c>
      <c r="R24" s="60">
        <v>0</v>
      </c>
      <c r="S24" s="68">
        <f t="shared" si="4"/>
        <v>8</v>
      </c>
      <c r="T24" s="94">
        <v>0</v>
      </c>
      <c r="U24" s="94">
        <v>0</v>
      </c>
      <c r="V24" s="94">
        <v>0</v>
      </c>
      <c r="W24" s="94">
        <v>8</v>
      </c>
      <c r="X24" s="72">
        <f t="shared" si="9"/>
        <v>0</v>
      </c>
      <c r="Y24" s="59">
        <v>0</v>
      </c>
      <c r="Z24" s="60">
        <v>0</v>
      </c>
    </row>
    <row r="25" spans="1:26" s="104" customFormat="1" ht="15" customHeight="1" x14ac:dyDescent="0.2">
      <c r="C25" s="105"/>
      <c r="E25" s="100"/>
      <c r="F25" s="101"/>
      <c r="G25" s="101"/>
      <c r="H25" s="101"/>
      <c r="I25" s="101"/>
      <c r="J25" s="101"/>
      <c r="K25" s="101"/>
    </row>
    <row r="26" spans="1:26" s="104" customFormat="1" ht="15" customHeight="1" x14ac:dyDescent="0.2">
      <c r="A26" s="83" t="s">
        <v>42</v>
      </c>
      <c r="C26" s="105"/>
      <c r="E26" s="100"/>
      <c r="F26" s="101"/>
      <c r="G26" s="101"/>
      <c r="H26" s="101"/>
      <c r="I26" s="101"/>
      <c r="J26" s="101"/>
      <c r="K26" s="101"/>
    </row>
    <row r="27" spans="1:26" s="104" customFormat="1" ht="15" customHeight="1" x14ac:dyDescent="0.2">
      <c r="A27" s="84" t="s">
        <v>54</v>
      </c>
      <c r="C27" s="105"/>
      <c r="E27" s="100"/>
      <c r="F27" s="101"/>
      <c r="G27" s="101"/>
      <c r="H27" s="101"/>
      <c r="I27" s="101"/>
      <c r="J27" s="101"/>
      <c r="K27" s="101"/>
    </row>
    <row r="28" spans="1:26" s="104" customFormat="1" ht="15" customHeight="1" x14ac:dyDescent="0.2">
      <c r="A28" s="83" t="s">
        <v>52</v>
      </c>
      <c r="C28" s="105"/>
      <c r="E28" s="100"/>
      <c r="F28" s="101"/>
      <c r="G28" s="101"/>
      <c r="H28" s="101"/>
      <c r="I28" s="101"/>
      <c r="J28" s="101"/>
      <c r="K28" s="101"/>
    </row>
    <row r="29" spans="1:26" s="104" customFormat="1" ht="15" customHeight="1" x14ac:dyDescent="0.2">
      <c r="C29" s="105"/>
      <c r="E29" s="100"/>
      <c r="F29" s="101"/>
      <c r="G29" s="101"/>
      <c r="H29" s="101"/>
      <c r="I29" s="101"/>
      <c r="J29" s="101"/>
      <c r="K29" s="101"/>
    </row>
    <row r="30" spans="1:26" s="104" customFormat="1" ht="15" customHeight="1" x14ac:dyDescent="0.2">
      <c r="C30" s="105"/>
      <c r="E30" s="100"/>
      <c r="F30" s="101"/>
      <c r="G30" s="101"/>
      <c r="H30" s="101"/>
      <c r="I30" s="101"/>
      <c r="J30" s="101"/>
      <c r="K30" s="101"/>
    </row>
    <row r="31" spans="1:26" s="104" customFormat="1" ht="15" customHeight="1" x14ac:dyDescent="0.2">
      <c r="C31" s="105"/>
      <c r="E31" s="100"/>
      <c r="F31" s="101"/>
      <c r="G31" s="101"/>
      <c r="H31" s="101"/>
      <c r="I31" s="101"/>
      <c r="J31" s="101"/>
      <c r="K31" s="101"/>
    </row>
    <row r="32" spans="1:26" s="104" customFormat="1" ht="15" customHeight="1" x14ac:dyDescent="0.2">
      <c r="C32" s="105"/>
      <c r="E32" s="100"/>
      <c r="F32" s="101"/>
      <c r="G32" s="101"/>
      <c r="H32" s="101"/>
      <c r="I32" s="101"/>
      <c r="J32" s="101"/>
      <c r="K32" s="101"/>
    </row>
    <row r="33" spans="3:11" s="104" customFormat="1" ht="15" customHeight="1" x14ac:dyDescent="0.2">
      <c r="C33" s="105"/>
      <c r="E33" s="100"/>
      <c r="F33" s="101"/>
      <c r="G33" s="101"/>
      <c r="H33" s="101"/>
      <c r="I33" s="101"/>
      <c r="J33" s="101"/>
      <c r="K33" s="101"/>
    </row>
    <row r="34" spans="3:11" s="104" customFormat="1" ht="15" customHeight="1" x14ac:dyDescent="0.2">
      <c r="C34" s="105"/>
      <c r="E34" s="100"/>
      <c r="F34" s="101"/>
      <c r="G34" s="101"/>
      <c r="H34" s="101"/>
      <c r="I34" s="101"/>
      <c r="J34" s="101"/>
      <c r="K34" s="101"/>
    </row>
    <row r="35" spans="3:11" s="104" customFormat="1" ht="15" customHeight="1" x14ac:dyDescent="0.2">
      <c r="C35" s="105"/>
      <c r="E35" s="100"/>
      <c r="F35" s="101"/>
      <c r="G35" s="101"/>
      <c r="H35" s="101"/>
      <c r="I35" s="101"/>
      <c r="J35" s="101"/>
      <c r="K35" s="101"/>
    </row>
    <row r="36" spans="3:11" s="104" customFormat="1" ht="15" customHeight="1" x14ac:dyDescent="0.2">
      <c r="C36" s="105"/>
      <c r="E36" s="100"/>
      <c r="F36" s="101"/>
      <c r="G36" s="101"/>
      <c r="H36" s="101"/>
      <c r="I36" s="101"/>
      <c r="J36" s="101"/>
      <c r="K36" s="101"/>
    </row>
    <row r="37" spans="3:11" s="104" customFormat="1" ht="15" customHeight="1" x14ac:dyDescent="0.2">
      <c r="C37" s="105"/>
      <c r="E37" s="100"/>
      <c r="F37" s="101"/>
      <c r="G37" s="101"/>
      <c r="H37" s="101"/>
      <c r="I37" s="101"/>
      <c r="J37" s="101"/>
      <c r="K37" s="101"/>
    </row>
    <row r="38" spans="3:11" s="104" customFormat="1" ht="15" customHeight="1" x14ac:dyDescent="0.2">
      <c r="C38" s="105"/>
      <c r="E38" s="100"/>
      <c r="F38" s="101"/>
      <c r="G38" s="101"/>
      <c r="H38" s="101"/>
      <c r="I38" s="101"/>
      <c r="J38" s="101"/>
      <c r="K38" s="101"/>
    </row>
    <row r="39" spans="3:11" s="104" customFormat="1" ht="15" customHeight="1" x14ac:dyDescent="0.2">
      <c r="C39" s="105"/>
      <c r="E39" s="100"/>
      <c r="F39" s="101"/>
      <c r="G39" s="101"/>
      <c r="H39" s="101"/>
      <c r="I39" s="101"/>
      <c r="J39" s="101"/>
      <c r="K39" s="101"/>
    </row>
    <row r="40" spans="3:11" s="104" customFormat="1" ht="15" customHeight="1" x14ac:dyDescent="0.2">
      <c r="C40" s="105"/>
      <c r="E40" s="100"/>
      <c r="F40" s="101"/>
      <c r="G40" s="101"/>
      <c r="H40" s="101"/>
      <c r="I40" s="101"/>
      <c r="J40" s="101"/>
      <c r="K40" s="101"/>
    </row>
    <row r="41" spans="3:11" s="104" customFormat="1" ht="15" customHeight="1" x14ac:dyDescent="0.2">
      <c r="C41" s="105"/>
      <c r="E41" s="100"/>
      <c r="F41" s="101"/>
      <c r="G41" s="101"/>
      <c r="H41" s="101"/>
      <c r="I41" s="101"/>
      <c r="J41" s="101"/>
      <c r="K41" s="101"/>
    </row>
    <row r="42" spans="3:11" s="104" customFormat="1" ht="15" customHeight="1" x14ac:dyDescent="0.2">
      <c r="C42" s="105"/>
      <c r="E42" s="100"/>
      <c r="F42" s="101"/>
      <c r="G42" s="101"/>
      <c r="H42" s="101"/>
      <c r="I42" s="101"/>
      <c r="J42" s="101"/>
      <c r="K42" s="101"/>
    </row>
    <row r="43" spans="3:11" s="104" customFormat="1" ht="15" customHeight="1" x14ac:dyDescent="0.2">
      <c r="C43" s="105"/>
      <c r="E43" s="100"/>
      <c r="F43" s="101"/>
      <c r="G43" s="101"/>
      <c r="H43" s="101"/>
      <c r="I43" s="101"/>
      <c r="J43" s="101"/>
      <c r="K43" s="101"/>
    </row>
    <row r="44" spans="3:11" s="104" customFormat="1" ht="15" customHeight="1" x14ac:dyDescent="0.2">
      <c r="C44" s="105"/>
      <c r="E44" s="100"/>
      <c r="F44" s="101"/>
      <c r="G44" s="101"/>
      <c r="H44" s="101"/>
      <c r="I44" s="101"/>
      <c r="J44" s="101"/>
      <c r="K44" s="101"/>
    </row>
    <row r="45" spans="3:11" s="104" customFormat="1" ht="15" customHeight="1" x14ac:dyDescent="0.2">
      <c r="C45" s="105"/>
      <c r="E45" s="100"/>
      <c r="F45" s="101"/>
      <c r="G45" s="101"/>
      <c r="H45" s="101"/>
      <c r="I45" s="101"/>
      <c r="J45" s="101"/>
      <c r="K45" s="101"/>
    </row>
    <row r="46" spans="3:11" s="104" customFormat="1" ht="15" customHeight="1" x14ac:dyDescent="0.2">
      <c r="C46" s="105"/>
      <c r="E46" s="100"/>
      <c r="F46" s="101"/>
      <c r="G46" s="101"/>
      <c r="H46" s="101"/>
      <c r="I46" s="101"/>
      <c r="J46" s="101"/>
      <c r="K46" s="101"/>
    </row>
    <row r="47" spans="3:11" s="104" customFormat="1" ht="15" customHeight="1" x14ac:dyDescent="0.2">
      <c r="C47" s="105"/>
      <c r="E47" s="100"/>
      <c r="F47" s="101"/>
      <c r="G47" s="101"/>
      <c r="H47" s="101"/>
      <c r="I47" s="101"/>
      <c r="J47" s="101"/>
      <c r="K47" s="101"/>
    </row>
    <row r="48" spans="3:11" s="104" customFormat="1" ht="15" customHeight="1" x14ac:dyDescent="0.2">
      <c r="C48" s="105"/>
      <c r="E48" s="100"/>
      <c r="F48" s="101"/>
      <c r="G48" s="101"/>
      <c r="H48" s="101"/>
      <c r="I48" s="101"/>
      <c r="J48" s="101"/>
      <c r="K48" s="101"/>
    </row>
    <row r="49" spans="3:11" s="104" customFormat="1" ht="15" customHeight="1" x14ac:dyDescent="0.2">
      <c r="C49" s="105"/>
      <c r="E49" s="100"/>
      <c r="F49" s="101"/>
      <c r="G49" s="101"/>
      <c r="H49" s="101"/>
      <c r="I49" s="101"/>
      <c r="J49" s="101"/>
      <c r="K49" s="101"/>
    </row>
    <row r="50" spans="3:11" s="104" customFormat="1" ht="15" customHeight="1" x14ac:dyDescent="0.2">
      <c r="C50" s="105"/>
      <c r="E50" s="100"/>
      <c r="F50" s="101"/>
      <c r="G50" s="101"/>
      <c r="H50" s="101"/>
      <c r="I50" s="101"/>
      <c r="J50" s="101"/>
      <c r="K50" s="101"/>
    </row>
    <row r="51" spans="3:11" s="104" customFormat="1" ht="15" customHeight="1" x14ac:dyDescent="0.2">
      <c r="C51" s="105"/>
      <c r="E51" s="100"/>
      <c r="F51" s="101"/>
      <c r="G51" s="101"/>
      <c r="H51" s="101"/>
      <c r="I51" s="101"/>
      <c r="J51" s="101"/>
      <c r="K51" s="101"/>
    </row>
    <row r="52" spans="3:11" s="104" customFormat="1" ht="15" customHeight="1" x14ac:dyDescent="0.2">
      <c r="C52" s="105"/>
      <c r="E52" s="100"/>
      <c r="F52" s="101"/>
      <c r="G52" s="101"/>
      <c r="H52" s="101"/>
      <c r="I52" s="101"/>
      <c r="J52" s="101"/>
      <c r="K52" s="101"/>
    </row>
    <row r="53" spans="3:11" s="104" customFormat="1" ht="15" customHeight="1" x14ac:dyDescent="0.2">
      <c r="C53" s="105"/>
      <c r="E53" s="100"/>
      <c r="F53" s="101"/>
      <c r="G53" s="101"/>
      <c r="H53" s="101"/>
      <c r="I53" s="101"/>
      <c r="J53" s="101"/>
      <c r="K53" s="101"/>
    </row>
    <row r="54" spans="3:11" s="104" customFormat="1" ht="15" customHeight="1" x14ac:dyDescent="0.2">
      <c r="C54" s="105"/>
      <c r="E54" s="100"/>
      <c r="F54" s="101"/>
      <c r="G54" s="101"/>
      <c r="H54" s="101"/>
      <c r="I54" s="101"/>
      <c r="J54" s="101"/>
      <c r="K54" s="101"/>
    </row>
    <row r="55" spans="3:11" s="104" customFormat="1" ht="15" customHeight="1" x14ac:dyDescent="0.2">
      <c r="C55" s="105"/>
      <c r="E55" s="100"/>
      <c r="F55" s="101"/>
      <c r="G55" s="101"/>
      <c r="H55" s="101"/>
      <c r="I55" s="101"/>
      <c r="J55" s="101"/>
      <c r="K55" s="101"/>
    </row>
    <row r="56" spans="3:11" s="104" customFormat="1" ht="15" customHeight="1" x14ac:dyDescent="0.2">
      <c r="C56" s="105"/>
      <c r="E56" s="100"/>
      <c r="F56" s="101"/>
      <c r="G56" s="101"/>
      <c r="H56" s="101"/>
      <c r="I56" s="101"/>
      <c r="J56" s="101"/>
      <c r="K56" s="101"/>
    </row>
    <row r="57" spans="3:11" s="104" customFormat="1" ht="15" customHeight="1" x14ac:dyDescent="0.2">
      <c r="C57" s="105"/>
      <c r="E57" s="100"/>
      <c r="F57" s="101"/>
      <c r="G57" s="101"/>
      <c r="H57" s="101"/>
      <c r="I57" s="101"/>
      <c r="J57" s="101"/>
      <c r="K57" s="101"/>
    </row>
    <row r="58" spans="3:11" s="104" customFormat="1" ht="15" customHeight="1" x14ac:dyDescent="0.2">
      <c r="C58" s="105"/>
      <c r="E58" s="100"/>
      <c r="F58" s="101"/>
      <c r="G58" s="101"/>
      <c r="H58" s="101"/>
      <c r="I58" s="101"/>
      <c r="J58" s="101"/>
      <c r="K58" s="101"/>
    </row>
    <row r="59" spans="3:11" s="104" customFormat="1" ht="15" customHeight="1" x14ac:dyDescent="0.2">
      <c r="C59" s="105"/>
      <c r="E59" s="100"/>
      <c r="F59" s="101"/>
      <c r="G59" s="101"/>
      <c r="H59" s="101"/>
      <c r="I59" s="101"/>
      <c r="J59" s="101"/>
      <c r="K59" s="101"/>
    </row>
    <row r="60" spans="3:11" s="104" customFormat="1" ht="15" customHeight="1" x14ac:dyDescent="0.2">
      <c r="C60" s="105"/>
      <c r="E60" s="100"/>
      <c r="F60" s="101"/>
      <c r="G60" s="101"/>
      <c r="H60" s="101"/>
      <c r="I60" s="101"/>
      <c r="J60" s="101"/>
      <c r="K60" s="101"/>
    </row>
    <row r="61" spans="3:11" s="104" customFormat="1" ht="15" customHeight="1" x14ac:dyDescent="0.2">
      <c r="C61" s="105"/>
      <c r="E61" s="100"/>
      <c r="F61" s="101"/>
      <c r="G61" s="101"/>
      <c r="H61" s="101"/>
      <c r="I61" s="101"/>
      <c r="J61" s="101"/>
      <c r="K61" s="101"/>
    </row>
    <row r="62" spans="3:11" s="104" customFormat="1" ht="15" customHeight="1" x14ac:dyDescent="0.2">
      <c r="C62" s="105"/>
      <c r="E62" s="100"/>
      <c r="F62" s="101"/>
      <c r="G62" s="101"/>
      <c r="H62" s="101"/>
      <c r="I62" s="101"/>
      <c r="J62" s="101"/>
      <c r="K62" s="101"/>
    </row>
    <row r="63" spans="3:11" s="104" customFormat="1" ht="15" customHeight="1" x14ac:dyDescent="0.2">
      <c r="C63" s="105"/>
      <c r="E63" s="100"/>
      <c r="F63" s="101"/>
      <c r="G63" s="101"/>
      <c r="H63" s="101"/>
      <c r="I63" s="101"/>
      <c r="J63" s="101"/>
      <c r="K63" s="101"/>
    </row>
    <row r="64" spans="3:11" s="104" customFormat="1" ht="15" customHeight="1" x14ac:dyDescent="0.2">
      <c r="C64" s="105"/>
      <c r="E64" s="100"/>
      <c r="F64" s="101"/>
      <c r="G64" s="101"/>
      <c r="H64" s="101"/>
      <c r="I64" s="101"/>
      <c r="J64" s="101"/>
      <c r="K64" s="101"/>
    </row>
    <row r="65" spans="3:11" s="104" customFormat="1" ht="15" customHeight="1" x14ac:dyDescent="0.2">
      <c r="C65" s="105"/>
      <c r="E65" s="100"/>
      <c r="F65" s="101"/>
      <c r="G65" s="101"/>
      <c r="H65" s="101"/>
      <c r="I65" s="101"/>
      <c r="J65" s="101"/>
      <c r="K65" s="101"/>
    </row>
    <row r="66" spans="3:11" s="104" customFormat="1" ht="15" customHeight="1" x14ac:dyDescent="0.2">
      <c r="C66" s="105"/>
      <c r="E66" s="100"/>
      <c r="F66" s="101"/>
      <c r="G66" s="101"/>
      <c r="H66" s="101"/>
      <c r="I66" s="101"/>
      <c r="J66" s="101"/>
      <c r="K66" s="101"/>
    </row>
    <row r="67" spans="3:11" s="104" customFormat="1" ht="15" customHeight="1" x14ac:dyDescent="0.2">
      <c r="C67" s="105"/>
      <c r="E67" s="100"/>
      <c r="F67" s="101"/>
      <c r="G67" s="101"/>
      <c r="H67" s="101"/>
      <c r="I67" s="101"/>
      <c r="J67" s="101"/>
      <c r="K67" s="101"/>
    </row>
    <row r="68" spans="3:11" s="104" customFormat="1" ht="15" customHeight="1" x14ac:dyDescent="0.2">
      <c r="C68" s="105"/>
      <c r="E68" s="100"/>
      <c r="F68" s="101"/>
      <c r="G68" s="101"/>
      <c r="H68" s="101"/>
      <c r="I68" s="101"/>
      <c r="J68" s="101"/>
      <c r="K68" s="101"/>
    </row>
    <row r="69" spans="3:11" s="104" customFormat="1" ht="15" customHeight="1" x14ac:dyDescent="0.2">
      <c r="C69" s="105"/>
      <c r="E69" s="100"/>
      <c r="F69" s="101"/>
      <c r="G69" s="101"/>
      <c r="H69" s="101"/>
      <c r="I69" s="101"/>
      <c r="J69" s="101"/>
      <c r="K69" s="101"/>
    </row>
    <row r="70" spans="3:11" s="104" customFormat="1" ht="15" customHeight="1" x14ac:dyDescent="0.2">
      <c r="C70" s="105"/>
      <c r="E70" s="100"/>
      <c r="F70" s="101"/>
      <c r="G70" s="101"/>
      <c r="H70" s="101"/>
      <c r="I70" s="101"/>
      <c r="J70" s="101"/>
      <c r="K70" s="101"/>
    </row>
    <row r="71" spans="3:11" s="104" customFormat="1" ht="15" customHeight="1" x14ac:dyDescent="0.2">
      <c r="C71" s="105"/>
      <c r="E71" s="100"/>
      <c r="F71" s="101"/>
      <c r="G71" s="101"/>
      <c r="H71" s="101"/>
      <c r="I71" s="101"/>
      <c r="J71" s="101"/>
      <c r="K71" s="101"/>
    </row>
    <row r="72" spans="3:11" s="104" customFormat="1" ht="15" customHeight="1" x14ac:dyDescent="0.2">
      <c r="C72" s="105"/>
      <c r="E72" s="100"/>
      <c r="F72" s="101"/>
      <c r="G72" s="101"/>
      <c r="H72" s="101"/>
      <c r="I72" s="101"/>
      <c r="J72" s="101"/>
      <c r="K72" s="101"/>
    </row>
    <row r="73" spans="3:11" s="104" customFormat="1" ht="15" customHeight="1" x14ac:dyDescent="0.2">
      <c r="C73" s="105"/>
      <c r="E73" s="100"/>
      <c r="F73" s="101"/>
      <c r="G73" s="101"/>
      <c r="H73" s="101"/>
      <c r="I73" s="101"/>
      <c r="J73" s="101"/>
      <c r="K73" s="101"/>
    </row>
    <row r="74" spans="3:11" s="104" customFormat="1" ht="15" customHeight="1" x14ac:dyDescent="0.2">
      <c r="C74" s="105"/>
      <c r="E74" s="100"/>
      <c r="F74" s="101"/>
      <c r="G74" s="101"/>
      <c r="H74" s="101"/>
      <c r="I74" s="101"/>
      <c r="J74" s="101"/>
      <c r="K74" s="101"/>
    </row>
    <row r="75" spans="3:11" s="104" customFormat="1" ht="15" customHeight="1" x14ac:dyDescent="0.2">
      <c r="C75" s="105"/>
      <c r="E75" s="100"/>
      <c r="F75" s="101"/>
      <c r="G75" s="101"/>
      <c r="H75" s="101"/>
      <c r="I75" s="101"/>
      <c r="J75" s="101"/>
      <c r="K75" s="101"/>
    </row>
    <row r="76" spans="3:11" s="104" customFormat="1" ht="15" customHeight="1" x14ac:dyDescent="0.2">
      <c r="C76" s="105"/>
      <c r="E76" s="100"/>
      <c r="F76" s="101"/>
      <c r="G76" s="101"/>
      <c r="H76" s="101"/>
      <c r="I76" s="101"/>
      <c r="J76" s="101"/>
      <c r="K76" s="101"/>
    </row>
    <row r="77" spans="3:11" s="104" customFormat="1" ht="15" customHeight="1" x14ac:dyDescent="0.2">
      <c r="C77" s="105"/>
      <c r="E77" s="100"/>
      <c r="F77" s="101"/>
      <c r="G77" s="101"/>
      <c r="H77" s="101"/>
      <c r="I77" s="101"/>
      <c r="J77" s="101"/>
      <c r="K77" s="101"/>
    </row>
    <row r="78" spans="3:11" s="104" customFormat="1" ht="15" customHeight="1" x14ac:dyDescent="0.2">
      <c r="C78" s="105"/>
      <c r="E78" s="100"/>
      <c r="F78" s="101"/>
      <c r="G78" s="101"/>
      <c r="H78" s="101"/>
      <c r="I78" s="101"/>
      <c r="J78" s="101"/>
      <c r="K78" s="101"/>
    </row>
    <row r="79" spans="3:11" s="104" customFormat="1" ht="15" customHeight="1" x14ac:dyDescent="0.2">
      <c r="C79" s="105"/>
      <c r="E79" s="100"/>
      <c r="F79" s="101"/>
      <c r="G79" s="101"/>
      <c r="H79" s="101"/>
      <c r="I79" s="101"/>
      <c r="J79" s="101"/>
      <c r="K79" s="101"/>
    </row>
    <row r="80" spans="3:11" s="104" customFormat="1" ht="15" customHeight="1" x14ac:dyDescent="0.2">
      <c r="C80" s="105"/>
      <c r="E80" s="100"/>
      <c r="F80" s="101"/>
      <c r="G80" s="101"/>
      <c r="H80" s="101"/>
      <c r="I80" s="101"/>
      <c r="J80" s="101"/>
      <c r="K80" s="101"/>
    </row>
    <row r="81" spans="3:11" s="104" customFormat="1" ht="15" customHeight="1" x14ac:dyDescent="0.2">
      <c r="C81" s="105"/>
      <c r="E81" s="100"/>
      <c r="F81" s="101"/>
      <c r="G81" s="101"/>
      <c r="H81" s="101"/>
      <c r="I81" s="101"/>
      <c r="J81" s="101"/>
      <c r="K81" s="101"/>
    </row>
    <row r="82" spans="3:11" s="104" customFormat="1" ht="15" customHeight="1" x14ac:dyDescent="0.2">
      <c r="C82" s="105"/>
      <c r="E82" s="100"/>
      <c r="F82" s="101"/>
      <c r="G82" s="101"/>
      <c r="H82" s="101"/>
      <c r="I82" s="101"/>
      <c r="J82" s="101"/>
      <c r="K82" s="101"/>
    </row>
    <row r="83" spans="3:11" s="104" customFormat="1" ht="15" customHeight="1" x14ac:dyDescent="0.2">
      <c r="C83" s="105"/>
      <c r="E83" s="100"/>
      <c r="F83" s="101"/>
      <c r="G83" s="101"/>
      <c r="H83" s="101"/>
      <c r="I83" s="101"/>
      <c r="J83" s="101"/>
      <c r="K83" s="101"/>
    </row>
    <row r="84" spans="3:11" s="104" customFormat="1" ht="15" customHeight="1" x14ac:dyDescent="0.2">
      <c r="C84" s="105"/>
      <c r="E84" s="100"/>
      <c r="F84" s="101"/>
      <c r="G84" s="101"/>
      <c r="H84" s="101"/>
      <c r="I84" s="101"/>
      <c r="J84" s="101"/>
      <c r="K84" s="101"/>
    </row>
    <row r="85" spans="3:11" s="104" customFormat="1" ht="15" customHeight="1" x14ac:dyDescent="0.2">
      <c r="C85" s="105"/>
      <c r="E85" s="100"/>
      <c r="F85" s="101"/>
      <c r="G85" s="101"/>
      <c r="H85" s="101"/>
      <c r="I85" s="101"/>
      <c r="J85" s="101"/>
      <c r="K85" s="101"/>
    </row>
    <row r="86" spans="3:11" s="104" customFormat="1" ht="15" customHeight="1" x14ac:dyDescent="0.2">
      <c r="C86" s="105"/>
      <c r="E86" s="100"/>
      <c r="F86" s="101"/>
      <c r="G86" s="101"/>
      <c r="H86" s="101"/>
      <c r="I86" s="101"/>
      <c r="J86" s="101"/>
      <c r="K86" s="101"/>
    </row>
    <row r="87" spans="3:11" s="104" customFormat="1" ht="15" customHeight="1" x14ac:dyDescent="0.2">
      <c r="C87" s="105"/>
      <c r="E87" s="100"/>
      <c r="F87" s="101"/>
      <c r="G87" s="101"/>
      <c r="H87" s="101"/>
      <c r="I87" s="101"/>
      <c r="J87" s="101"/>
      <c r="K87" s="101"/>
    </row>
    <row r="88" spans="3:11" s="104" customFormat="1" ht="15" customHeight="1" x14ac:dyDescent="0.2">
      <c r="C88" s="105"/>
      <c r="E88" s="100"/>
      <c r="F88" s="101"/>
      <c r="G88" s="101"/>
      <c r="H88" s="101"/>
      <c r="I88" s="101"/>
      <c r="J88" s="101"/>
      <c r="K88" s="101"/>
    </row>
    <row r="89" spans="3:11" s="104" customFormat="1" ht="15" customHeight="1" x14ac:dyDescent="0.2">
      <c r="C89" s="105"/>
      <c r="E89" s="100"/>
      <c r="F89" s="101"/>
      <c r="G89" s="101"/>
      <c r="H89" s="101"/>
      <c r="I89" s="101"/>
      <c r="J89" s="101"/>
      <c r="K89" s="101"/>
    </row>
    <row r="90" spans="3:11" s="104" customFormat="1" ht="15" customHeight="1" x14ac:dyDescent="0.2">
      <c r="C90" s="105"/>
      <c r="E90" s="100"/>
      <c r="F90" s="101"/>
      <c r="G90" s="101"/>
      <c r="H90" s="101"/>
      <c r="I90" s="101"/>
      <c r="J90" s="101"/>
      <c r="K90" s="101"/>
    </row>
    <row r="91" spans="3:11" s="104" customFormat="1" ht="15" customHeight="1" x14ac:dyDescent="0.2">
      <c r="C91" s="105"/>
      <c r="E91" s="100"/>
      <c r="F91" s="101"/>
      <c r="G91" s="101"/>
      <c r="H91" s="101"/>
      <c r="I91" s="101"/>
      <c r="J91" s="101"/>
      <c r="K91" s="101"/>
    </row>
    <row r="92" spans="3:11" s="104" customFormat="1" ht="15" customHeight="1" x14ac:dyDescent="0.2">
      <c r="C92" s="105"/>
      <c r="E92" s="100"/>
      <c r="F92" s="101"/>
      <c r="G92" s="101"/>
      <c r="H92" s="101"/>
      <c r="I92" s="101"/>
      <c r="J92" s="101"/>
      <c r="K92" s="101"/>
    </row>
    <row r="93" spans="3:11" s="104" customFormat="1" ht="15" customHeight="1" x14ac:dyDescent="0.2">
      <c r="C93" s="105"/>
      <c r="E93" s="100"/>
      <c r="F93" s="101"/>
      <c r="G93" s="101"/>
      <c r="H93" s="101"/>
      <c r="I93" s="101"/>
      <c r="J93" s="101"/>
      <c r="K93" s="101"/>
    </row>
    <row r="94" spans="3:11" s="104" customFormat="1" ht="15" customHeight="1" x14ac:dyDescent="0.2">
      <c r="C94" s="105"/>
      <c r="E94" s="100"/>
      <c r="F94" s="101"/>
      <c r="G94" s="101"/>
      <c r="H94" s="101"/>
      <c r="I94" s="101"/>
      <c r="J94" s="101"/>
      <c r="K94" s="101"/>
    </row>
    <row r="95" spans="3:11" s="104" customFormat="1" ht="15" customHeight="1" x14ac:dyDescent="0.2">
      <c r="C95" s="105"/>
      <c r="E95" s="100"/>
      <c r="F95" s="101"/>
      <c r="G95" s="101"/>
      <c r="H95" s="101"/>
      <c r="I95" s="101"/>
      <c r="J95" s="101"/>
      <c r="K95" s="101"/>
    </row>
    <row r="96" spans="3:11" s="104" customFormat="1" ht="15" customHeight="1" x14ac:dyDescent="0.2">
      <c r="C96" s="105"/>
      <c r="E96" s="100"/>
      <c r="F96" s="101"/>
      <c r="G96" s="101"/>
      <c r="H96" s="101"/>
      <c r="I96" s="101"/>
      <c r="J96" s="101"/>
      <c r="K96" s="101"/>
    </row>
    <row r="97" spans="3:11" s="104" customFormat="1" ht="15" customHeight="1" x14ac:dyDescent="0.2">
      <c r="C97" s="105"/>
      <c r="E97" s="100"/>
      <c r="F97" s="101"/>
      <c r="G97" s="101"/>
      <c r="H97" s="101"/>
      <c r="I97" s="101"/>
      <c r="J97" s="101"/>
      <c r="K97" s="101"/>
    </row>
    <row r="98" spans="3:11" s="104" customFormat="1" ht="15" customHeight="1" x14ac:dyDescent="0.2">
      <c r="C98" s="105"/>
      <c r="E98" s="100"/>
      <c r="F98" s="101"/>
      <c r="G98" s="101"/>
      <c r="H98" s="101"/>
      <c r="I98" s="101"/>
      <c r="J98" s="101"/>
      <c r="K98" s="101"/>
    </row>
    <row r="99" spans="3:11" s="104" customFormat="1" ht="15" customHeight="1" x14ac:dyDescent="0.2">
      <c r="C99" s="105"/>
      <c r="E99" s="100"/>
      <c r="F99" s="101"/>
      <c r="G99" s="101"/>
      <c r="H99" s="101"/>
      <c r="I99" s="101"/>
      <c r="J99" s="101"/>
      <c r="K99" s="101"/>
    </row>
    <row r="100" spans="3:11" s="104" customFormat="1" ht="15" customHeight="1" x14ac:dyDescent="0.2">
      <c r="C100" s="105"/>
      <c r="E100" s="100"/>
      <c r="F100" s="101"/>
      <c r="G100" s="101"/>
      <c r="H100" s="101"/>
      <c r="I100" s="101"/>
      <c r="J100" s="101"/>
      <c r="K100" s="101"/>
    </row>
    <row r="101" spans="3:11" s="104" customFormat="1" ht="15" customHeight="1" x14ac:dyDescent="0.2">
      <c r="C101" s="105"/>
      <c r="E101" s="100"/>
      <c r="F101" s="101"/>
      <c r="G101" s="101"/>
      <c r="H101" s="101"/>
      <c r="I101" s="101"/>
      <c r="J101" s="101"/>
      <c r="K101" s="101"/>
    </row>
    <row r="102" spans="3:11" s="104" customFormat="1" ht="15" customHeight="1" x14ac:dyDescent="0.2">
      <c r="C102" s="105"/>
      <c r="E102" s="100"/>
      <c r="F102" s="101"/>
      <c r="G102" s="101"/>
      <c r="H102" s="101"/>
      <c r="I102" s="101"/>
      <c r="J102" s="101"/>
      <c r="K102" s="101"/>
    </row>
    <row r="103" spans="3:11" s="104" customFormat="1" ht="15" customHeight="1" x14ac:dyDescent="0.2">
      <c r="C103" s="105"/>
      <c r="E103" s="100"/>
      <c r="F103" s="101"/>
      <c r="G103" s="101"/>
      <c r="H103" s="101"/>
      <c r="I103" s="101"/>
      <c r="J103" s="101"/>
      <c r="K103" s="101"/>
    </row>
    <row r="104" spans="3:11" s="104" customFormat="1" ht="15" customHeight="1" x14ac:dyDescent="0.2">
      <c r="C104" s="105"/>
      <c r="E104" s="100"/>
      <c r="F104" s="101"/>
      <c r="G104" s="101"/>
      <c r="H104" s="101"/>
      <c r="I104" s="101"/>
      <c r="J104" s="101"/>
      <c r="K104" s="101"/>
    </row>
    <row r="105" spans="3:11" s="104" customFormat="1" ht="15" customHeight="1" x14ac:dyDescent="0.2">
      <c r="C105" s="105"/>
      <c r="E105" s="100"/>
      <c r="F105" s="101"/>
      <c r="G105" s="101"/>
      <c r="H105" s="101"/>
      <c r="I105" s="101"/>
      <c r="J105" s="101"/>
      <c r="K105" s="101"/>
    </row>
    <row r="106" spans="3:11" s="104" customFormat="1" ht="15" customHeight="1" x14ac:dyDescent="0.2">
      <c r="C106" s="105"/>
      <c r="E106" s="100"/>
      <c r="F106" s="101"/>
      <c r="G106" s="101"/>
      <c r="H106" s="101"/>
      <c r="I106" s="101"/>
      <c r="J106" s="101"/>
      <c r="K106" s="101"/>
    </row>
    <row r="107" spans="3:11" s="104" customFormat="1" ht="15" customHeight="1" x14ac:dyDescent="0.2">
      <c r="C107" s="105"/>
      <c r="E107" s="100"/>
      <c r="F107" s="101"/>
      <c r="G107" s="101"/>
      <c r="H107" s="101"/>
      <c r="I107" s="101"/>
      <c r="J107" s="101"/>
      <c r="K107" s="101"/>
    </row>
    <row r="108" spans="3:11" s="104" customFormat="1" ht="15" customHeight="1" x14ac:dyDescent="0.2">
      <c r="C108" s="105"/>
      <c r="E108" s="100"/>
      <c r="F108" s="101"/>
      <c r="G108" s="101"/>
      <c r="H108" s="101"/>
      <c r="I108" s="101"/>
      <c r="J108" s="101"/>
      <c r="K108" s="101"/>
    </row>
    <row r="109" spans="3:11" s="104" customFormat="1" ht="15" customHeight="1" x14ac:dyDescent="0.2">
      <c r="C109" s="105"/>
      <c r="E109" s="100"/>
      <c r="F109" s="101"/>
      <c r="G109" s="101"/>
      <c r="H109" s="101"/>
      <c r="I109" s="101"/>
      <c r="J109" s="101"/>
      <c r="K109" s="101"/>
    </row>
    <row r="110" spans="3:11" s="104" customFormat="1" ht="15" customHeight="1" x14ac:dyDescent="0.2">
      <c r="C110" s="105"/>
      <c r="E110" s="100"/>
      <c r="F110" s="101"/>
      <c r="G110" s="101"/>
      <c r="H110" s="101"/>
      <c r="I110" s="101"/>
      <c r="J110" s="101"/>
      <c r="K110" s="101"/>
    </row>
    <row r="111" spans="3:11" s="104" customFormat="1" ht="15" customHeight="1" x14ac:dyDescent="0.2">
      <c r="C111" s="105"/>
      <c r="E111" s="100"/>
      <c r="F111" s="101"/>
      <c r="G111" s="101"/>
      <c r="H111" s="101"/>
      <c r="I111" s="101"/>
      <c r="J111" s="101"/>
      <c r="K111" s="101"/>
    </row>
    <row r="112" spans="3:11" s="104" customFormat="1" ht="15" customHeight="1" x14ac:dyDescent="0.2">
      <c r="C112" s="105"/>
      <c r="E112" s="100"/>
      <c r="F112" s="101"/>
      <c r="G112" s="101"/>
      <c r="H112" s="101"/>
      <c r="I112" s="101"/>
      <c r="J112" s="101"/>
      <c r="K112" s="101"/>
    </row>
    <row r="113" spans="3:11" s="104" customFormat="1" ht="15" customHeight="1" x14ac:dyDescent="0.2">
      <c r="C113" s="105"/>
      <c r="E113" s="100"/>
      <c r="F113" s="101"/>
      <c r="G113" s="101"/>
      <c r="H113" s="101"/>
      <c r="I113" s="101"/>
      <c r="J113" s="101"/>
      <c r="K113" s="101"/>
    </row>
    <row r="114" spans="3:11" s="104" customFormat="1" ht="15" customHeight="1" x14ac:dyDescent="0.2">
      <c r="C114" s="105"/>
      <c r="E114" s="100"/>
      <c r="F114" s="101"/>
      <c r="G114" s="101"/>
      <c r="H114" s="101"/>
      <c r="I114" s="101"/>
      <c r="J114" s="101"/>
      <c r="K114" s="101"/>
    </row>
    <row r="115" spans="3:11" s="104" customFormat="1" ht="15" customHeight="1" x14ac:dyDescent="0.2">
      <c r="C115" s="105"/>
      <c r="E115" s="100"/>
      <c r="F115" s="101"/>
      <c r="G115" s="101"/>
      <c r="H115" s="101"/>
      <c r="I115" s="101"/>
      <c r="J115" s="101"/>
      <c r="K115" s="101"/>
    </row>
    <row r="116" spans="3:11" s="104" customFormat="1" ht="15" customHeight="1" x14ac:dyDescent="0.2">
      <c r="C116" s="105"/>
      <c r="E116" s="100"/>
      <c r="F116" s="101"/>
      <c r="G116" s="101"/>
      <c r="H116" s="101"/>
      <c r="I116" s="101"/>
      <c r="J116" s="101"/>
      <c r="K116" s="101"/>
    </row>
    <row r="117" spans="3:11" s="104" customFormat="1" ht="15" customHeight="1" x14ac:dyDescent="0.2">
      <c r="C117" s="105"/>
      <c r="E117" s="100"/>
      <c r="F117" s="101"/>
      <c r="G117" s="101"/>
      <c r="H117" s="101"/>
      <c r="I117" s="101"/>
      <c r="J117" s="101"/>
      <c r="K117" s="101"/>
    </row>
    <row r="118" spans="3:11" s="104" customFormat="1" ht="15" customHeight="1" x14ac:dyDescent="0.2">
      <c r="C118" s="105"/>
      <c r="E118" s="100"/>
      <c r="F118" s="101"/>
      <c r="G118" s="101"/>
      <c r="H118" s="101"/>
      <c r="I118" s="101"/>
      <c r="J118" s="101"/>
      <c r="K118" s="101"/>
    </row>
    <row r="119" spans="3:11" s="104" customFormat="1" ht="15" customHeight="1" x14ac:dyDescent="0.2">
      <c r="C119" s="105"/>
      <c r="E119" s="100"/>
      <c r="F119" s="101"/>
      <c r="G119" s="101"/>
      <c r="H119" s="101"/>
      <c r="I119" s="101"/>
      <c r="J119" s="101"/>
      <c r="K119" s="101"/>
    </row>
    <row r="120" spans="3:11" s="104" customFormat="1" ht="15" customHeight="1" x14ac:dyDescent="0.2">
      <c r="C120" s="105"/>
      <c r="E120" s="100"/>
      <c r="F120" s="101"/>
      <c r="G120" s="101"/>
      <c r="H120" s="101"/>
      <c r="I120" s="101"/>
      <c r="J120" s="101"/>
      <c r="K120" s="101"/>
    </row>
    <row r="121" spans="3:11" s="104" customFormat="1" ht="15" customHeight="1" x14ac:dyDescent="0.2">
      <c r="C121" s="105"/>
      <c r="E121" s="100"/>
      <c r="F121" s="101"/>
      <c r="G121" s="101"/>
      <c r="H121" s="101"/>
      <c r="I121" s="101"/>
      <c r="J121" s="101"/>
      <c r="K121" s="101"/>
    </row>
    <row r="122" spans="3:11" s="104" customFormat="1" ht="15" customHeight="1" x14ac:dyDescent="0.2">
      <c r="C122" s="105"/>
      <c r="E122" s="100"/>
      <c r="F122" s="101"/>
      <c r="G122" s="101"/>
      <c r="H122" s="101"/>
      <c r="I122" s="101"/>
      <c r="J122" s="101"/>
      <c r="K122" s="101"/>
    </row>
    <row r="123" spans="3:11" s="104" customFormat="1" ht="15" customHeight="1" x14ac:dyDescent="0.2">
      <c r="C123" s="105"/>
      <c r="E123" s="100"/>
      <c r="F123" s="101"/>
      <c r="G123" s="101"/>
      <c r="H123" s="101"/>
      <c r="I123" s="101"/>
      <c r="J123" s="101"/>
      <c r="K123" s="101"/>
    </row>
    <row r="124" spans="3:11" s="104" customFormat="1" ht="15" customHeight="1" x14ac:dyDescent="0.2">
      <c r="C124" s="105"/>
      <c r="E124" s="100"/>
      <c r="F124" s="101"/>
      <c r="G124" s="101"/>
      <c r="H124" s="101"/>
      <c r="I124" s="101"/>
      <c r="J124" s="101"/>
      <c r="K124" s="101"/>
    </row>
    <row r="125" spans="3:11" s="104" customFormat="1" ht="15" customHeight="1" x14ac:dyDescent="0.2">
      <c r="C125" s="105"/>
      <c r="E125" s="100"/>
      <c r="F125" s="101"/>
      <c r="G125" s="101"/>
      <c r="H125" s="101"/>
      <c r="I125" s="101"/>
      <c r="J125" s="101"/>
      <c r="K125" s="101"/>
    </row>
    <row r="126" spans="3:11" s="104" customFormat="1" ht="15" customHeight="1" x14ac:dyDescent="0.2">
      <c r="C126" s="105"/>
      <c r="E126" s="100"/>
      <c r="F126" s="101"/>
      <c r="G126" s="101"/>
      <c r="H126" s="101"/>
      <c r="I126" s="101"/>
      <c r="J126" s="101"/>
      <c r="K126" s="101"/>
    </row>
    <row r="127" spans="3:11" s="104" customFormat="1" ht="15" customHeight="1" x14ac:dyDescent="0.2">
      <c r="C127" s="105"/>
      <c r="E127" s="100"/>
      <c r="F127" s="101"/>
      <c r="G127" s="101"/>
      <c r="H127" s="101"/>
      <c r="I127" s="101"/>
      <c r="J127" s="101"/>
      <c r="K127" s="101"/>
    </row>
    <row r="128" spans="3:11" s="104" customFormat="1" ht="15" customHeight="1" x14ac:dyDescent="0.2">
      <c r="C128" s="105"/>
      <c r="E128" s="100"/>
      <c r="F128" s="101"/>
      <c r="G128" s="101"/>
      <c r="H128" s="101"/>
      <c r="I128" s="101"/>
      <c r="J128" s="101"/>
      <c r="K128" s="101"/>
    </row>
    <row r="129" spans="3:11" s="104" customFormat="1" ht="15" customHeight="1" x14ac:dyDescent="0.2">
      <c r="C129" s="105"/>
      <c r="E129" s="100"/>
      <c r="F129" s="101"/>
      <c r="G129" s="101"/>
      <c r="H129" s="101"/>
      <c r="I129" s="101"/>
      <c r="J129" s="101"/>
      <c r="K129" s="101"/>
    </row>
    <row r="130" spans="3:11" s="104" customFormat="1" ht="15" customHeight="1" x14ac:dyDescent="0.2">
      <c r="C130" s="105"/>
      <c r="E130" s="100"/>
      <c r="F130" s="101"/>
      <c r="G130" s="101"/>
      <c r="H130" s="101"/>
      <c r="I130" s="101"/>
      <c r="J130" s="101"/>
      <c r="K130" s="101"/>
    </row>
    <row r="131" spans="3:11" s="104" customFormat="1" ht="15" customHeight="1" x14ac:dyDescent="0.2">
      <c r="C131" s="105"/>
      <c r="E131" s="100"/>
      <c r="F131" s="101"/>
      <c r="G131" s="101"/>
      <c r="H131" s="101"/>
      <c r="I131" s="101"/>
      <c r="J131" s="101"/>
      <c r="K131" s="101"/>
    </row>
    <row r="132" spans="3:11" s="104" customFormat="1" ht="15" customHeight="1" x14ac:dyDescent="0.2">
      <c r="C132" s="105"/>
      <c r="E132" s="100"/>
      <c r="F132" s="101"/>
      <c r="G132" s="101"/>
      <c r="H132" s="101"/>
      <c r="I132" s="101"/>
      <c r="J132" s="101"/>
      <c r="K132" s="101"/>
    </row>
    <row r="133" spans="3:11" s="104" customFormat="1" ht="15" customHeight="1" x14ac:dyDescent="0.2">
      <c r="C133" s="105"/>
      <c r="E133" s="100"/>
      <c r="F133" s="101"/>
      <c r="G133" s="101"/>
      <c r="H133" s="101"/>
      <c r="I133" s="101"/>
      <c r="J133" s="101"/>
      <c r="K133" s="101"/>
    </row>
    <row r="134" spans="3:11" s="104" customFormat="1" ht="15" customHeight="1" x14ac:dyDescent="0.2">
      <c r="C134" s="105"/>
      <c r="E134" s="100"/>
      <c r="F134" s="101"/>
      <c r="G134" s="101"/>
      <c r="H134" s="101"/>
      <c r="I134" s="101"/>
      <c r="J134" s="101"/>
      <c r="K134" s="101"/>
    </row>
    <row r="135" spans="3:11" s="104" customFormat="1" ht="15" customHeight="1" x14ac:dyDescent="0.2">
      <c r="C135" s="105"/>
      <c r="E135" s="100"/>
      <c r="F135" s="101"/>
      <c r="G135" s="101"/>
      <c r="H135" s="101"/>
      <c r="I135" s="101"/>
      <c r="J135" s="101"/>
      <c r="K135" s="101"/>
    </row>
    <row r="136" spans="3:11" s="104" customFormat="1" ht="15" customHeight="1" x14ac:dyDescent="0.2">
      <c r="C136" s="105"/>
      <c r="E136" s="100"/>
      <c r="F136" s="101"/>
      <c r="G136" s="101"/>
      <c r="H136" s="101"/>
      <c r="I136" s="101"/>
      <c r="J136" s="101"/>
      <c r="K136" s="101"/>
    </row>
    <row r="137" spans="3:11" s="104" customFormat="1" ht="15" customHeight="1" x14ac:dyDescent="0.2">
      <c r="C137" s="105"/>
      <c r="E137" s="100"/>
      <c r="F137" s="101"/>
      <c r="G137" s="101"/>
      <c r="H137" s="101"/>
      <c r="I137" s="101"/>
      <c r="J137" s="101"/>
      <c r="K137" s="101"/>
    </row>
    <row r="138" spans="3:11" s="104" customFormat="1" ht="15" customHeight="1" x14ac:dyDescent="0.2">
      <c r="C138" s="105"/>
      <c r="E138" s="100"/>
      <c r="F138" s="101"/>
      <c r="G138" s="101"/>
      <c r="H138" s="101"/>
      <c r="I138" s="101"/>
      <c r="J138" s="101"/>
      <c r="K138" s="101"/>
    </row>
    <row r="139" spans="3:11" s="104" customFormat="1" ht="15" customHeight="1" x14ac:dyDescent="0.2">
      <c r="C139" s="105"/>
      <c r="E139" s="100"/>
      <c r="F139" s="101"/>
      <c r="G139" s="101"/>
      <c r="H139" s="101"/>
      <c r="I139" s="101"/>
      <c r="J139" s="101"/>
      <c r="K139" s="101"/>
    </row>
    <row r="140" spans="3:11" s="104" customFormat="1" ht="15" customHeight="1" x14ac:dyDescent="0.2">
      <c r="C140" s="105"/>
      <c r="E140" s="100"/>
      <c r="F140" s="101"/>
      <c r="G140" s="101"/>
      <c r="H140" s="101"/>
      <c r="I140" s="101"/>
      <c r="J140" s="101"/>
      <c r="K140" s="101"/>
    </row>
    <row r="141" spans="3:11" s="104" customFormat="1" ht="15" customHeight="1" x14ac:dyDescent="0.2">
      <c r="C141" s="105"/>
      <c r="E141" s="100"/>
      <c r="F141" s="101"/>
      <c r="G141" s="101"/>
      <c r="H141" s="101"/>
      <c r="I141" s="101"/>
      <c r="J141" s="101"/>
      <c r="K141" s="101"/>
    </row>
    <row r="142" spans="3:11" s="104" customFormat="1" ht="15" customHeight="1" x14ac:dyDescent="0.2">
      <c r="C142" s="105"/>
      <c r="E142" s="100"/>
      <c r="F142" s="101"/>
      <c r="G142" s="101"/>
      <c r="H142" s="101"/>
      <c r="I142" s="101"/>
      <c r="J142" s="101"/>
      <c r="K142" s="101"/>
    </row>
    <row r="143" spans="3:11" s="104" customFormat="1" ht="15" customHeight="1" x14ac:dyDescent="0.2">
      <c r="C143" s="105"/>
      <c r="E143" s="100"/>
      <c r="F143" s="101"/>
      <c r="G143" s="101"/>
      <c r="H143" s="101"/>
      <c r="I143" s="101"/>
      <c r="J143" s="101"/>
      <c r="K143" s="101"/>
    </row>
    <row r="144" spans="3:11" s="104" customFormat="1" ht="15" customHeight="1" x14ac:dyDescent="0.2">
      <c r="C144" s="105"/>
      <c r="E144" s="100"/>
      <c r="F144" s="101"/>
      <c r="G144" s="101"/>
      <c r="H144" s="101"/>
      <c r="I144" s="101"/>
      <c r="J144" s="101"/>
      <c r="K144" s="101"/>
    </row>
    <row r="145" spans="3:11" s="104" customFormat="1" ht="15" customHeight="1" x14ac:dyDescent="0.2">
      <c r="C145" s="105"/>
      <c r="E145" s="100"/>
      <c r="F145" s="101"/>
      <c r="G145" s="101"/>
      <c r="H145" s="101"/>
      <c r="I145" s="101"/>
      <c r="J145" s="101"/>
      <c r="K145" s="101"/>
    </row>
    <row r="146" spans="3:11" s="104" customFormat="1" ht="15" customHeight="1" x14ac:dyDescent="0.2">
      <c r="C146" s="105"/>
      <c r="E146" s="100"/>
      <c r="F146" s="101"/>
      <c r="G146" s="101"/>
      <c r="H146" s="101"/>
      <c r="I146" s="101"/>
      <c r="J146" s="101"/>
      <c r="K146" s="101"/>
    </row>
    <row r="147" spans="3:11" s="104" customFormat="1" ht="15" customHeight="1" x14ac:dyDescent="0.2">
      <c r="C147" s="105"/>
      <c r="E147" s="100"/>
      <c r="F147" s="101"/>
      <c r="G147" s="101"/>
      <c r="H147" s="101"/>
      <c r="I147" s="101"/>
      <c r="J147" s="101"/>
      <c r="K147" s="101"/>
    </row>
    <row r="148" spans="3:11" s="104" customFormat="1" ht="15" customHeight="1" x14ac:dyDescent="0.2">
      <c r="C148" s="105"/>
      <c r="E148" s="100"/>
      <c r="F148" s="101"/>
      <c r="G148" s="101"/>
      <c r="H148" s="101"/>
      <c r="I148" s="101"/>
      <c r="J148" s="101"/>
      <c r="K148" s="101"/>
    </row>
    <row r="149" spans="3:11" s="104" customFormat="1" ht="15" customHeight="1" x14ac:dyDescent="0.2">
      <c r="C149" s="105"/>
      <c r="E149" s="100"/>
      <c r="F149" s="101"/>
      <c r="G149" s="101"/>
      <c r="H149" s="101"/>
      <c r="I149" s="101"/>
      <c r="J149" s="101"/>
      <c r="K149" s="101"/>
    </row>
    <row r="150" spans="3:11" s="104" customFormat="1" ht="15" customHeight="1" x14ac:dyDescent="0.2">
      <c r="C150" s="105"/>
      <c r="E150" s="100"/>
      <c r="F150" s="101"/>
      <c r="G150" s="101"/>
      <c r="H150" s="101"/>
      <c r="I150" s="101"/>
      <c r="J150" s="101"/>
      <c r="K150" s="101"/>
    </row>
    <row r="151" spans="3:11" s="104" customFormat="1" ht="15" customHeight="1" x14ac:dyDescent="0.2">
      <c r="C151" s="105"/>
      <c r="E151" s="100"/>
      <c r="F151" s="101"/>
      <c r="G151" s="101"/>
      <c r="H151" s="101"/>
      <c r="I151" s="101"/>
      <c r="J151" s="101"/>
      <c r="K151" s="101"/>
    </row>
    <row r="152" spans="3:11" s="104" customFormat="1" ht="15" customHeight="1" x14ac:dyDescent="0.2">
      <c r="C152" s="105"/>
      <c r="E152" s="100"/>
      <c r="F152" s="101"/>
      <c r="G152" s="101"/>
      <c r="H152" s="101"/>
      <c r="I152" s="101"/>
      <c r="J152" s="101"/>
      <c r="K152" s="101"/>
    </row>
    <row r="153" spans="3:11" s="104" customFormat="1" ht="15" customHeight="1" x14ac:dyDescent="0.2">
      <c r="C153" s="105"/>
      <c r="E153" s="100"/>
      <c r="F153" s="101"/>
      <c r="G153" s="101"/>
      <c r="H153" s="101"/>
      <c r="I153" s="101"/>
      <c r="J153" s="101"/>
      <c r="K153" s="101"/>
    </row>
    <row r="154" spans="3:11" s="104" customFormat="1" ht="15" customHeight="1" x14ac:dyDescent="0.2">
      <c r="C154" s="105"/>
      <c r="E154" s="100"/>
      <c r="F154" s="101"/>
      <c r="G154" s="101"/>
      <c r="H154" s="101"/>
      <c r="I154" s="101"/>
      <c r="J154" s="101"/>
      <c r="K154" s="101"/>
    </row>
    <row r="155" spans="3:11" s="104" customFormat="1" ht="15" customHeight="1" x14ac:dyDescent="0.2">
      <c r="C155" s="105"/>
      <c r="E155" s="100"/>
      <c r="F155" s="101"/>
      <c r="G155" s="101"/>
      <c r="H155" s="101"/>
      <c r="I155" s="101"/>
      <c r="J155" s="101"/>
      <c r="K155" s="101"/>
    </row>
    <row r="156" spans="3:11" s="104" customFormat="1" ht="15" customHeight="1" x14ac:dyDescent="0.2">
      <c r="C156" s="105"/>
      <c r="E156" s="100"/>
      <c r="F156" s="101"/>
      <c r="G156" s="101"/>
      <c r="H156" s="101"/>
      <c r="I156" s="101"/>
      <c r="J156" s="101"/>
      <c r="K156" s="101"/>
    </row>
    <row r="157" spans="3:11" s="104" customFormat="1" ht="15" customHeight="1" x14ac:dyDescent="0.2">
      <c r="C157" s="105"/>
      <c r="E157" s="100"/>
      <c r="F157" s="101"/>
      <c r="G157" s="101"/>
      <c r="H157" s="101"/>
      <c r="I157" s="101"/>
      <c r="J157" s="101"/>
      <c r="K157" s="101"/>
    </row>
    <row r="158" spans="3:11" s="104" customFormat="1" ht="15" customHeight="1" x14ac:dyDescent="0.2">
      <c r="C158" s="105"/>
      <c r="E158" s="100"/>
      <c r="F158" s="101"/>
      <c r="G158" s="101"/>
      <c r="H158" s="101"/>
      <c r="I158" s="101"/>
      <c r="J158" s="101"/>
      <c r="K158" s="101"/>
    </row>
    <row r="159" spans="3:11" s="104" customFormat="1" ht="15" customHeight="1" x14ac:dyDescent="0.2">
      <c r="C159" s="105"/>
      <c r="E159" s="100"/>
      <c r="F159" s="101"/>
      <c r="G159" s="101"/>
      <c r="H159" s="101"/>
      <c r="I159" s="101"/>
      <c r="J159" s="101"/>
      <c r="K159" s="101"/>
    </row>
    <row r="160" spans="3:11" s="104" customFormat="1" ht="15" customHeight="1" x14ac:dyDescent="0.2">
      <c r="C160" s="105"/>
      <c r="E160" s="100"/>
      <c r="F160" s="101"/>
      <c r="G160" s="101"/>
      <c r="H160" s="101"/>
      <c r="I160" s="101"/>
      <c r="J160" s="101"/>
      <c r="K160" s="101"/>
    </row>
    <row r="161" spans="3:11" s="104" customFormat="1" ht="15" customHeight="1" x14ac:dyDescent="0.2">
      <c r="C161" s="105"/>
      <c r="E161" s="100"/>
      <c r="F161" s="101"/>
      <c r="G161" s="101"/>
      <c r="H161" s="101"/>
      <c r="I161" s="101"/>
      <c r="J161" s="101"/>
      <c r="K161" s="101"/>
    </row>
    <row r="162" spans="3:11" s="104" customFormat="1" ht="15" customHeight="1" x14ac:dyDescent="0.2">
      <c r="C162" s="105"/>
      <c r="E162" s="100"/>
      <c r="F162" s="101"/>
      <c r="G162" s="101"/>
      <c r="H162" s="101"/>
      <c r="I162" s="101"/>
      <c r="J162" s="101"/>
      <c r="K162" s="101"/>
    </row>
    <row r="163" spans="3:11" s="104" customFormat="1" ht="15" customHeight="1" x14ac:dyDescent="0.2">
      <c r="C163" s="105"/>
      <c r="E163" s="100"/>
      <c r="F163" s="101"/>
      <c r="G163" s="101"/>
      <c r="H163" s="101"/>
      <c r="I163" s="101"/>
      <c r="J163" s="101"/>
      <c r="K163" s="101"/>
    </row>
    <row r="164" spans="3:11" s="104" customFormat="1" ht="15" customHeight="1" x14ac:dyDescent="0.2">
      <c r="C164" s="105"/>
      <c r="E164" s="103"/>
      <c r="F164" s="102"/>
      <c r="G164" s="102"/>
      <c r="H164" s="102"/>
      <c r="I164" s="102"/>
      <c r="J164" s="102"/>
      <c r="K164" s="102"/>
    </row>
    <row r="165" spans="3:11" s="104" customFormat="1" ht="15" customHeight="1" x14ac:dyDescent="0.2">
      <c r="C165" s="105"/>
      <c r="E165" s="103"/>
      <c r="F165" s="102"/>
      <c r="G165" s="102"/>
      <c r="H165" s="102"/>
      <c r="I165" s="102"/>
      <c r="J165" s="102"/>
      <c r="K165" s="102"/>
    </row>
    <row r="166" spans="3:11" s="104" customFormat="1" ht="15" customHeight="1" x14ac:dyDescent="0.2">
      <c r="C166" s="105"/>
      <c r="E166" s="103"/>
      <c r="F166" s="102"/>
      <c r="G166" s="102"/>
      <c r="H166" s="102"/>
      <c r="I166" s="102"/>
      <c r="J166" s="102"/>
      <c r="K166" s="102"/>
    </row>
    <row r="167" spans="3:11" s="104" customFormat="1" ht="15" customHeight="1" x14ac:dyDescent="0.2">
      <c r="C167" s="105"/>
      <c r="E167" s="103"/>
      <c r="F167" s="102"/>
      <c r="G167" s="102"/>
      <c r="H167" s="102"/>
      <c r="I167" s="102"/>
      <c r="J167" s="102"/>
      <c r="K167" s="102"/>
    </row>
    <row r="168" spans="3:11" s="104" customFormat="1" ht="15" customHeight="1" x14ac:dyDescent="0.2">
      <c r="C168" s="105"/>
      <c r="E168" s="103"/>
      <c r="F168" s="102"/>
      <c r="G168" s="102"/>
      <c r="H168" s="102"/>
      <c r="I168" s="102"/>
      <c r="J168" s="102"/>
      <c r="K168" s="102"/>
    </row>
    <row r="169" spans="3:11" s="104" customFormat="1" ht="15" customHeight="1" x14ac:dyDescent="0.2">
      <c r="C169" s="105"/>
      <c r="E169" s="103"/>
      <c r="F169" s="102"/>
      <c r="G169" s="102"/>
      <c r="H169" s="102"/>
      <c r="I169" s="102"/>
      <c r="J169" s="102"/>
      <c r="K169" s="102"/>
    </row>
    <row r="170" spans="3:11" s="104" customFormat="1" ht="15" customHeight="1" x14ac:dyDescent="0.2">
      <c r="C170" s="105"/>
      <c r="E170" s="103"/>
      <c r="F170" s="102"/>
      <c r="G170" s="102"/>
      <c r="H170" s="102"/>
      <c r="I170" s="102"/>
      <c r="J170" s="102"/>
      <c r="K170" s="102"/>
    </row>
    <row r="171" spans="3:11" s="104" customFormat="1" ht="15" customHeight="1" x14ac:dyDescent="0.2">
      <c r="C171" s="105"/>
      <c r="E171" s="103"/>
      <c r="F171" s="102"/>
      <c r="G171" s="102"/>
      <c r="H171" s="102"/>
      <c r="I171" s="102"/>
      <c r="J171" s="102"/>
      <c r="K171" s="102"/>
    </row>
    <row r="172" spans="3:11" s="104" customFormat="1" ht="15" customHeight="1" x14ac:dyDescent="0.2">
      <c r="C172" s="105"/>
      <c r="E172" s="103"/>
      <c r="F172" s="102"/>
      <c r="G172" s="102"/>
      <c r="H172" s="102"/>
      <c r="I172" s="102"/>
      <c r="J172" s="102"/>
      <c r="K172" s="102"/>
    </row>
    <row r="173" spans="3:11" s="104" customFormat="1" ht="15" customHeight="1" x14ac:dyDescent="0.2">
      <c r="C173" s="105"/>
      <c r="E173" s="103"/>
      <c r="F173" s="102"/>
      <c r="G173" s="102"/>
      <c r="H173" s="102"/>
      <c r="I173" s="102"/>
      <c r="J173" s="102"/>
      <c r="K173" s="102"/>
    </row>
    <row r="174" spans="3:11" s="104" customFormat="1" ht="15" customHeight="1" x14ac:dyDescent="0.2">
      <c r="C174" s="105"/>
      <c r="E174" s="103"/>
      <c r="F174" s="102"/>
      <c r="G174" s="102"/>
      <c r="H174" s="102"/>
      <c r="I174" s="102"/>
      <c r="J174" s="102"/>
      <c r="K174" s="102"/>
    </row>
    <row r="175" spans="3:11" s="104" customFormat="1" ht="15" customHeight="1" x14ac:dyDescent="0.2">
      <c r="C175" s="105"/>
      <c r="E175" s="103"/>
      <c r="F175" s="102"/>
      <c r="G175" s="102"/>
      <c r="H175" s="102"/>
      <c r="I175" s="102"/>
      <c r="J175" s="102"/>
      <c r="K175" s="102"/>
    </row>
    <row r="176" spans="3:11" s="104" customFormat="1" ht="15" customHeight="1" x14ac:dyDescent="0.2">
      <c r="C176" s="105"/>
      <c r="E176" s="103"/>
      <c r="F176" s="102"/>
      <c r="G176" s="102"/>
      <c r="H176" s="102"/>
      <c r="I176" s="102"/>
      <c r="J176" s="102"/>
      <c r="K176" s="102"/>
    </row>
    <row r="177" spans="3:11" s="104" customFormat="1" ht="15" customHeight="1" x14ac:dyDescent="0.2">
      <c r="C177" s="105"/>
      <c r="E177" s="103"/>
      <c r="F177" s="102"/>
      <c r="G177" s="102"/>
      <c r="H177" s="102"/>
      <c r="I177" s="102"/>
      <c r="J177" s="102"/>
      <c r="K177" s="102"/>
    </row>
    <row r="178" spans="3:11" s="104" customFormat="1" ht="15" customHeight="1" x14ac:dyDescent="0.2">
      <c r="C178" s="105"/>
      <c r="E178" s="103"/>
      <c r="F178" s="102"/>
      <c r="G178" s="102"/>
      <c r="H178" s="102"/>
      <c r="I178" s="102"/>
      <c r="J178" s="102"/>
      <c r="K178" s="102"/>
    </row>
    <row r="179" spans="3:11" s="104" customFormat="1" ht="15" customHeight="1" x14ac:dyDescent="0.2">
      <c r="C179" s="105"/>
      <c r="E179" s="103"/>
      <c r="F179" s="102"/>
      <c r="G179" s="102"/>
      <c r="H179" s="102"/>
      <c r="I179" s="102"/>
      <c r="J179" s="102"/>
      <c r="K179" s="102"/>
    </row>
    <row r="180" spans="3:11" s="104" customFormat="1" ht="15" customHeight="1" x14ac:dyDescent="0.2">
      <c r="C180" s="105"/>
      <c r="E180" s="103"/>
      <c r="F180" s="102"/>
      <c r="G180" s="102"/>
      <c r="H180" s="102"/>
      <c r="I180" s="102"/>
      <c r="J180" s="102"/>
      <c r="K180" s="102"/>
    </row>
    <row r="181" spans="3:11" s="104" customFormat="1" ht="15" customHeight="1" x14ac:dyDescent="0.2">
      <c r="C181" s="105"/>
      <c r="E181" s="103"/>
      <c r="F181" s="102"/>
      <c r="G181" s="102"/>
      <c r="H181" s="102"/>
      <c r="I181" s="102"/>
      <c r="J181" s="102"/>
      <c r="K181" s="102"/>
    </row>
    <row r="182" spans="3:11" s="104" customFormat="1" ht="15" customHeight="1" x14ac:dyDescent="0.2">
      <c r="C182" s="105"/>
      <c r="E182" s="103"/>
      <c r="F182" s="102"/>
      <c r="G182" s="102"/>
      <c r="H182" s="102"/>
      <c r="I182" s="102"/>
      <c r="J182" s="102"/>
      <c r="K182" s="102"/>
    </row>
    <row r="183" spans="3:11" s="104" customFormat="1" ht="15" customHeight="1" x14ac:dyDescent="0.2">
      <c r="C183" s="105"/>
      <c r="E183" s="103"/>
      <c r="F183" s="102"/>
      <c r="G183" s="102"/>
      <c r="H183" s="102"/>
      <c r="I183" s="102"/>
      <c r="J183" s="102"/>
      <c r="K183" s="102"/>
    </row>
    <row r="184" spans="3:11" s="104" customFormat="1" ht="15" customHeight="1" x14ac:dyDescent="0.2">
      <c r="C184" s="105"/>
      <c r="E184" s="103"/>
      <c r="F184" s="102"/>
      <c r="G184" s="102"/>
      <c r="H184" s="102"/>
      <c r="I184" s="102"/>
      <c r="J184" s="102"/>
      <c r="K184" s="102"/>
    </row>
    <row r="185" spans="3:11" s="104" customFormat="1" ht="15" customHeight="1" x14ac:dyDescent="0.2">
      <c r="C185" s="105"/>
      <c r="E185" s="103"/>
      <c r="F185" s="102"/>
      <c r="G185" s="102"/>
      <c r="H185" s="102"/>
      <c r="I185" s="102"/>
      <c r="J185" s="102"/>
      <c r="K185" s="102"/>
    </row>
    <row r="186" spans="3:11" s="104" customFormat="1" ht="15" customHeight="1" x14ac:dyDescent="0.2">
      <c r="C186" s="105"/>
      <c r="E186" s="103"/>
      <c r="F186" s="102"/>
      <c r="G186" s="102"/>
      <c r="H186" s="102"/>
      <c r="I186" s="102"/>
      <c r="J186" s="102"/>
      <c r="K186" s="102"/>
    </row>
    <row r="187" spans="3:11" s="104" customFormat="1" ht="15" customHeight="1" x14ac:dyDescent="0.2">
      <c r="C187" s="105"/>
      <c r="E187" s="103"/>
      <c r="F187" s="102"/>
      <c r="G187" s="102"/>
      <c r="H187" s="102"/>
      <c r="I187" s="102"/>
      <c r="J187" s="102"/>
      <c r="K187" s="102"/>
    </row>
    <row r="188" spans="3:11" s="104" customFormat="1" ht="15" customHeight="1" x14ac:dyDescent="0.2">
      <c r="C188" s="105"/>
      <c r="E188" s="103"/>
      <c r="F188" s="102"/>
      <c r="G188" s="102"/>
      <c r="H188" s="102"/>
      <c r="I188" s="102"/>
      <c r="J188" s="102"/>
      <c r="K188" s="102"/>
    </row>
    <row r="189" spans="3:11" s="104" customFormat="1" ht="15" customHeight="1" x14ac:dyDescent="0.2">
      <c r="C189" s="105"/>
      <c r="E189" s="103"/>
      <c r="F189" s="102"/>
      <c r="G189" s="102"/>
      <c r="H189" s="102"/>
      <c r="I189" s="102"/>
      <c r="J189" s="102"/>
      <c r="K189" s="102"/>
    </row>
    <row r="190" spans="3:11" s="104" customFormat="1" ht="15" customHeight="1" x14ac:dyDescent="0.2">
      <c r="C190" s="105"/>
      <c r="E190" s="103"/>
      <c r="F190" s="102"/>
      <c r="G190" s="102"/>
      <c r="H190" s="102"/>
      <c r="I190" s="102"/>
      <c r="J190" s="102"/>
      <c r="K190" s="102"/>
    </row>
    <row r="191" spans="3:11" s="104" customFormat="1" ht="15" customHeight="1" x14ac:dyDescent="0.2">
      <c r="C191" s="105"/>
      <c r="E191" s="103"/>
      <c r="F191" s="102"/>
      <c r="G191" s="102"/>
      <c r="H191" s="102"/>
      <c r="I191" s="102"/>
      <c r="J191" s="102"/>
      <c r="K191" s="102"/>
    </row>
    <row r="192" spans="3:11" s="104" customFormat="1" ht="15" customHeight="1" x14ac:dyDescent="0.2">
      <c r="C192" s="105"/>
      <c r="E192" s="103"/>
      <c r="F192" s="102"/>
      <c r="G192" s="102"/>
      <c r="H192" s="102"/>
      <c r="I192" s="102"/>
      <c r="J192" s="102"/>
      <c r="K192" s="102"/>
    </row>
    <row r="193" spans="3:11" s="104" customFormat="1" ht="15" customHeight="1" x14ac:dyDescent="0.2">
      <c r="C193" s="105"/>
      <c r="E193" s="103"/>
      <c r="F193" s="102"/>
      <c r="G193" s="102"/>
      <c r="H193" s="102"/>
      <c r="I193" s="102"/>
      <c r="J193" s="102"/>
      <c r="K193" s="102"/>
    </row>
    <row r="194" spans="3:11" s="104" customFormat="1" ht="15" customHeight="1" x14ac:dyDescent="0.2">
      <c r="C194" s="105"/>
      <c r="E194" s="103"/>
      <c r="F194" s="102"/>
      <c r="G194" s="102"/>
      <c r="H194" s="102"/>
      <c r="I194" s="102"/>
      <c r="J194" s="102"/>
      <c r="K194" s="102"/>
    </row>
    <row r="195" spans="3:11" s="104" customFormat="1" ht="15" customHeight="1" x14ac:dyDescent="0.2">
      <c r="C195" s="105"/>
      <c r="E195" s="103"/>
      <c r="F195" s="102"/>
      <c r="G195" s="102"/>
      <c r="H195" s="102"/>
      <c r="I195" s="102"/>
      <c r="J195" s="102"/>
      <c r="K195" s="102"/>
    </row>
    <row r="196" spans="3:11" s="104" customFormat="1" ht="15" customHeight="1" x14ac:dyDescent="0.2">
      <c r="C196" s="105"/>
      <c r="E196" s="103"/>
      <c r="F196" s="102"/>
      <c r="G196" s="102"/>
      <c r="H196" s="102"/>
      <c r="I196" s="102"/>
      <c r="J196" s="102"/>
      <c r="K196" s="102"/>
    </row>
    <row r="197" spans="3:11" s="104" customFormat="1" ht="15" customHeight="1" x14ac:dyDescent="0.2">
      <c r="C197" s="105"/>
      <c r="E197" s="103"/>
      <c r="F197" s="102"/>
      <c r="G197" s="102"/>
      <c r="H197" s="102"/>
      <c r="I197" s="102"/>
      <c r="J197" s="102"/>
      <c r="K197" s="102"/>
    </row>
    <row r="198" spans="3:11" s="104" customFormat="1" ht="15" customHeight="1" x14ac:dyDescent="0.2">
      <c r="C198" s="105"/>
      <c r="E198" s="103"/>
      <c r="F198" s="102"/>
      <c r="G198" s="102"/>
      <c r="H198" s="102"/>
      <c r="I198" s="102"/>
      <c r="J198" s="102"/>
      <c r="K198" s="102"/>
    </row>
    <row r="199" spans="3:11" s="104" customFormat="1" ht="15" customHeight="1" x14ac:dyDescent="0.2">
      <c r="C199" s="105"/>
      <c r="E199" s="103"/>
      <c r="F199" s="102"/>
      <c r="G199" s="102"/>
      <c r="H199" s="102"/>
      <c r="I199" s="102"/>
      <c r="J199" s="102"/>
      <c r="K199" s="102"/>
    </row>
    <row r="200" spans="3:11" s="104" customFormat="1" ht="15" customHeight="1" x14ac:dyDescent="0.2">
      <c r="C200" s="105"/>
      <c r="E200" s="103"/>
      <c r="F200" s="102"/>
      <c r="G200" s="102"/>
      <c r="H200" s="102"/>
      <c r="I200" s="102"/>
      <c r="J200" s="102"/>
      <c r="K200" s="102"/>
    </row>
    <row r="201" spans="3:11" s="104" customFormat="1" ht="15" customHeight="1" x14ac:dyDescent="0.2">
      <c r="C201" s="105"/>
      <c r="E201" s="103"/>
      <c r="F201" s="102"/>
      <c r="G201" s="102"/>
      <c r="H201" s="102"/>
      <c r="I201" s="102"/>
      <c r="J201" s="102"/>
      <c r="K201" s="102"/>
    </row>
    <row r="202" spans="3:11" s="104" customFormat="1" ht="15" customHeight="1" x14ac:dyDescent="0.2">
      <c r="C202" s="105"/>
      <c r="E202" s="103"/>
      <c r="F202" s="102"/>
      <c r="G202" s="102"/>
      <c r="H202" s="102"/>
      <c r="I202" s="102"/>
      <c r="J202" s="102"/>
      <c r="K202" s="102"/>
    </row>
    <row r="203" spans="3:11" s="104" customFormat="1" ht="15" customHeight="1" x14ac:dyDescent="0.2">
      <c r="C203" s="105"/>
      <c r="E203" s="103"/>
      <c r="F203" s="102"/>
      <c r="G203" s="102"/>
      <c r="H203" s="102"/>
      <c r="I203" s="102"/>
      <c r="J203" s="102"/>
      <c r="K203" s="102"/>
    </row>
    <row r="204" spans="3:11" s="104" customFormat="1" ht="15" customHeight="1" x14ac:dyDescent="0.2">
      <c r="C204" s="105"/>
      <c r="E204" s="103"/>
      <c r="F204" s="102"/>
      <c r="G204" s="102"/>
      <c r="H204" s="102"/>
      <c r="I204" s="102"/>
      <c r="J204" s="102"/>
      <c r="K204" s="102"/>
    </row>
    <row r="205" spans="3:11" s="104" customFormat="1" ht="15" customHeight="1" x14ac:dyDescent="0.2">
      <c r="C205" s="105"/>
      <c r="E205" s="103"/>
      <c r="F205" s="102"/>
      <c r="G205" s="102"/>
      <c r="H205" s="102"/>
      <c r="I205" s="102"/>
      <c r="J205" s="102"/>
      <c r="K205" s="102"/>
    </row>
    <row r="206" spans="3:11" s="104" customFormat="1" ht="15" customHeight="1" x14ac:dyDescent="0.2">
      <c r="C206" s="105"/>
      <c r="E206" s="103"/>
      <c r="F206" s="102"/>
      <c r="G206" s="102"/>
      <c r="H206" s="102"/>
      <c r="I206" s="102"/>
      <c r="J206" s="102"/>
      <c r="K206" s="102"/>
    </row>
    <row r="207" spans="3:11" s="104" customFormat="1" ht="15" customHeight="1" x14ac:dyDescent="0.2">
      <c r="C207" s="105"/>
      <c r="E207" s="103"/>
      <c r="F207" s="102"/>
      <c r="G207" s="102"/>
      <c r="H207" s="102"/>
      <c r="I207" s="102"/>
      <c r="J207" s="102"/>
      <c r="K207" s="102"/>
    </row>
    <row r="208" spans="3:11" s="104" customFormat="1" ht="15" customHeight="1" x14ac:dyDescent="0.2">
      <c r="C208" s="105"/>
      <c r="E208" s="103"/>
      <c r="F208" s="102"/>
      <c r="G208" s="102"/>
      <c r="H208" s="102"/>
      <c r="I208" s="102"/>
      <c r="J208" s="102"/>
      <c r="K208" s="102"/>
    </row>
    <row r="209" spans="3:11" s="104" customFormat="1" ht="15" customHeight="1" x14ac:dyDescent="0.2">
      <c r="C209" s="105"/>
      <c r="E209" s="103"/>
      <c r="F209" s="102"/>
      <c r="G209" s="102"/>
      <c r="H209" s="102"/>
      <c r="I209" s="102"/>
      <c r="J209" s="102"/>
      <c r="K209" s="102"/>
    </row>
    <row r="210" spans="3:11" s="104" customFormat="1" ht="15" customHeight="1" x14ac:dyDescent="0.2">
      <c r="C210" s="105"/>
      <c r="E210" s="103"/>
      <c r="F210" s="102"/>
      <c r="G210" s="102"/>
      <c r="H210" s="102"/>
      <c r="I210" s="102"/>
      <c r="J210" s="102"/>
      <c r="K210" s="102"/>
    </row>
    <row r="211" spans="3:11" s="104" customFormat="1" ht="15" customHeight="1" x14ac:dyDescent="0.2">
      <c r="C211" s="105"/>
      <c r="E211" s="103"/>
      <c r="F211" s="102"/>
      <c r="G211" s="102"/>
      <c r="H211" s="102"/>
      <c r="I211" s="102"/>
      <c r="J211" s="102"/>
      <c r="K211" s="102"/>
    </row>
    <row r="212" spans="3:11" s="104" customFormat="1" ht="15" customHeight="1" x14ac:dyDescent="0.2">
      <c r="C212" s="105"/>
      <c r="E212" s="103"/>
      <c r="F212" s="102"/>
      <c r="G212" s="102"/>
      <c r="H212" s="102"/>
      <c r="I212" s="102"/>
      <c r="J212" s="102"/>
      <c r="K212" s="102"/>
    </row>
    <row r="213" spans="3:11" s="104" customFormat="1" ht="15" customHeight="1" x14ac:dyDescent="0.2">
      <c r="C213" s="105"/>
      <c r="E213" s="103"/>
      <c r="F213" s="102"/>
      <c r="G213" s="102"/>
      <c r="H213" s="102"/>
      <c r="I213" s="102"/>
      <c r="J213" s="102"/>
      <c r="K213" s="102"/>
    </row>
    <row r="214" spans="3:11" s="104" customFormat="1" ht="15" customHeight="1" x14ac:dyDescent="0.2">
      <c r="C214" s="105"/>
      <c r="E214" s="103"/>
      <c r="F214" s="102"/>
      <c r="G214" s="102"/>
      <c r="H214" s="102"/>
      <c r="I214" s="102"/>
      <c r="J214" s="102"/>
      <c r="K214" s="102"/>
    </row>
    <row r="215" spans="3:11" s="104" customFormat="1" ht="15" customHeight="1" x14ac:dyDescent="0.2">
      <c r="C215" s="105"/>
      <c r="E215" s="103"/>
      <c r="F215" s="102"/>
      <c r="G215" s="102"/>
      <c r="H215" s="102"/>
      <c r="I215" s="102"/>
      <c r="J215" s="102"/>
      <c r="K215" s="102"/>
    </row>
    <row r="216" spans="3:11" s="104" customFormat="1" ht="15" customHeight="1" x14ac:dyDescent="0.2">
      <c r="C216" s="105"/>
      <c r="E216" s="103"/>
      <c r="F216" s="102"/>
      <c r="G216" s="102"/>
      <c r="H216" s="102"/>
      <c r="I216" s="102"/>
      <c r="J216" s="102"/>
      <c r="K216" s="102"/>
    </row>
    <row r="217" spans="3:11" s="104" customFormat="1" ht="15" customHeight="1" x14ac:dyDescent="0.2">
      <c r="C217" s="105"/>
      <c r="E217" s="103"/>
      <c r="F217" s="102"/>
      <c r="G217" s="102"/>
      <c r="H217" s="102"/>
      <c r="I217" s="102"/>
      <c r="J217" s="102"/>
      <c r="K217" s="102"/>
    </row>
    <row r="218" spans="3:11" s="104" customFormat="1" ht="15" customHeight="1" x14ac:dyDescent="0.2">
      <c r="C218" s="105"/>
      <c r="E218" s="103"/>
      <c r="F218" s="102"/>
      <c r="G218" s="102"/>
      <c r="H218" s="102"/>
      <c r="I218" s="102"/>
      <c r="J218" s="102"/>
      <c r="K218" s="102"/>
    </row>
    <row r="219" spans="3:11" s="104" customFormat="1" ht="15" customHeight="1" x14ac:dyDescent="0.2">
      <c r="C219" s="105"/>
      <c r="E219" s="103"/>
      <c r="F219" s="102"/>
      <c r="G219" s="102"/>
      <c r="H219" s="102"/>
      <c r="I219" s="102"/>
      <c r="J219" s="102"/>
      <c r="K219" s="102"/>
    </row>
    <row r="220" spans="3:11" s="104" customFormat="1" ht="15" customHeight="1" x14ac:dyDescent="0.2">
      <c r="C220" s="105"/>
      <c r="E220" s="103"/>
      <c r="F220" s="102"/>
      <c r="G220" s="102"/>
      <c r="H220" s="102"/>
      <c r="I220" s="102"/>
      <c r="J220" s="102"/>
      <c r="K220" s="102"/>
    </row>
    <row r="221" spans="3:11" s="104" customFormat="1" ht="15" customHeight="1" x14ac:dyDescent="0.2">
      <c r="C221" s="105"/>
      <c r="E221" s="103"/>
      <c r="F221" s="102"/>
      <c r="G221" s="102"/>
      <c r="H221" s="102"/>
      <c r="I221" s="102"/>
      <c r="J221" s="102"/>
      <c r="K221" s="102"/>
    </row>
    <row r="222" spans="3:11" s="104" customFormat="1" ht="15" customHeight="1" x14ac:dyDescent="0.2">
      <c r="C222" s="105"/>
      <c r="E222" s="103"/>
      <c r="F222" s="102"/>
      <c r="G222" s="102"/>
      <c r="H222" s="102"/>
      <c r="I222" s="102"/>
      <c r="J222" s="102"/>
      <c r="K222" s="102"/>
    </row>
    <row r="223" spans="3:11" s="104" customFormat="1" ht="15" customHeight="1" x14ac:dyDescent="0.2">
      <c r="C223" s="105"/>
      <c r="E223" s="103"/>
      <c r="F223" s="102"/>
      <c r="G223" s="102"/>
      <c r="H223" s="102"/>
      <c r="I223" s="102"/>
      <c r="J223" s="102"/>
      <c r="K223" s="102"/>
    </row>
    <row r="224" spans="3:11" s="104" customFormat="1" ht="15" customHeight="1" x14ac:dyDescent="0.2">
      <c r="C224" s="105"/>
      <c r="E224" s="103"/>
      <c r="F224" s="102"/>
      <c r="G224" s="102"/>
      <c r="H224" s="102"/>
      <c r="I224" s="102"/>
      <c r="J224" s="102"/>
      <c r="K224" s="102"/>
    </row>
    <row r="225" spans="3:11" s="104" customFormat="1" ht="15" customHeight="1" x14ac:dyDescent="0.2">
      <c r="C225" s="105"/>
      <c r="E225" s="103"/>
      <c r="F225" s="102"/>
      <c r="G225" s="102"/>
      <c r="H225" s="102"/>
      <c r="I225" s="102"/>
      <c r="J225" s="102"/>
      <c r="K225" s="102"/>
    </row>
    <row r="226" spans="3:11" s="104" customFormat="1" ht="15" customHeight="1" x14ac:dyDescent="0.2">
      <c r="C226" s="105"/>
      <c r="E226" s="103"/>
      <c r="F226" s="102"/>
      <c r="G226" s="102"/>
      <c r="H226" s="102"/>
      <c r="I226" s="102"/>
      <c r="J226" s="102"/>
      <c r="K226" s="102"/>
    </row>
    <row r="227" spans="3:11" s="104" customFormat="1" ht="15" customHeight="1" x14ac:dyDescent="0.2">
      <c r="C227" s="105"/>
      <c r="E227" s="103"/>
      <c r="F227" s="102"/>
      <c r="G227" s="102"/>
      <c r="H227" s="102"/>
      <c r="I227" s="102"/>
      <c r="J227" s="102"/>
      <c r="K227" s="102"/>
    </row>
    <row r="228" spans="3:11" s="104" customFormat="1" ht="15" customHeight="1" x14ac:dyDescent="0.2">
      <c r="C228" s="105"/>
      <c r="E228" s="103"/>
      <c r="F228" s="102"/>
      <c r="G228" s="102"/>
      <c r="H228" s="102"/>
      <c r="I228" s="102"/>
      <c r="J228" s="102"/>
      <c r="K228" s="102"/>
    </row>
    <row r="229" spans="3:11" s="104" customFormat="1" ht="15" customHeight="1" x14ac:dyDescent="0.2">
      <c r="C229" s="105"/>
      <c r="E229" s="103"/>
      <c r="F229" s="102"/>
      <c r="G229" s="102"/>
      <c r="H229" s="102"/>
      <c r="I229" s="102"/>
      <c r="J229" s="102"/>
      <c r="K229" s="102"/>
    </row>
    <row r="230" spans="3:11" s="104" customFormat="1" ht="15" customHeight="1" x14ac:dyDescent="0.2">
      <c r="C230" s="105"/>
      <c r="E230" s="103"/>
      <c r="F230" s="102"/>
      <c r="G230" s="102"/>
      <c r="H230" s="102"/>
      <c r="I230" s="102"/>
      <c r="J230" s="102"/>
      <c r="K230" s="102"/>
    </row>
    <row r="231" spans="3:11" s="104" customFormat="1" ht="15" customHeight="1" x14ac:dyDescent="0.2">
      <c r="C231" s="105"/>
      <c r="E231" s="103"/>
      <c r="F231" s="102"/>
      <c r="G231" s="102"/>
      <c r="H231" s="102"/>
      <c r="I231" s="102"/>
      <c r="J231" s="102"/>
      <c r="K231" s="102"/>
    </row>
    <row r="232" spans="3:11" s="104" customFormat="1" ht="15" customHeight="1" x14ac:dyDescent="0.2">
      <c r="C232" s="105"/>
      <c r="E232" s="103"/>
      <c r="F232" s="102"/>
      <c r="G232" s="102"/>
      <c r="H232" s="102"/>
      <c r="I232" s="102"/>
      <c r="J232" s="102"/>
      <c r="K232" s="102"/>
    </row>
    <row r="233" spans="3:11" s="104" customFormat="1" ht="15" customHeight="1" x14ac:dyDescent="0.2">
      <c r="C233" s="105"/>
      <c r="E233" s="103"/>
      <c r="F233" s="102"/>
      <c r="G233" s="102"/>
      <c r="H233" s="102"/>
      <c r="I233" s="102"/>
      <c r="J233" s="102"/>
      <c r="K233" s="102"/>
    </row>
    <row r="234" spans="3:11" s="104" customFormat="1" ht="15" customHeight="1" x14ac:dyDescent="0.2">
      <c r="C234" s="105"/>
      <c r="E234" s="103"/>
      <c r="F234" s="102"/>
      <c r="G234" s="102"/>
      <c r="H234" s="102"/>
      <c r="I234" s="102"/>
      <c r="J234" s="102"/>
      <c r="K234" s="102"/>
    </row>
    <row r="235" spans="3:11" s="104" customFormat="1" ht="15" customHeight="1" x14ac:dyDescent="0.2">
      <c r="C235" s="105"/>
      <c r="E235" s="103"/>
      <c r="F235" s="102"/>
      <c r="G235" s="102"/>
      <c r="H235" s="102"/>
      <c r="I235" s="102"/>
      <c r="J235" s="102"/>
      <c r="K235" s="102"/>
    </row>
    <row r="236" spans="3:11" s="104" customFormat="1" ht="15" customHeight="1" x14ac:dyDescent="0.2">
      <c r="C236" s="105"/>
      <c r="E236" s="103"/>
      <c r="F236" s="102"/>
      <c r="G236" s="102"/>
      <c r="H236" s="102"/>
      <c r="I236" s="102"/>
      <c r="J236" s="102"/>
      <c r="K236" s="102"/>
    </row>
    <row r="237" spans="3:11" s="104" customFormat="1" ht="15" customHeight="1" x14ac:dyDescent="0.2">
      <c r="C237" s="105"/>
      <c r="E237" s="103"/>
      <c r="F237" s="102"/>
      <c r="G237" s="102"/>
      <c r="H237" s="102"/>
      <c r="I237" s="102"/>
      <c r="J237" s="102"/>
      <c r="K237" s="102"/>
    </row>
    <row r="238" spans="3:11" s="104" customFormat="1" ht="15" customHeight="1" x14ac:dyDescent="0.2">
      <c r="C238" s="105"/>
      <c r="E238" s="102"/>
      <c r="F238" s="102"/>
      <c r="G238" s="102"/>
      <c r="H238" s="102"/>
      <c r="I238" s="102"/>
      <c r="J238" s="102"/>
      <c r="K238" s="102"/>
    </row>
    <row r="239" spans="3:11" s="104" customFormat="1" ht="15" customHeight="1" x14ac:dyDescent="0.2">
      <c r="C239" s="105"/>
      <c r="E239" s="102"/>
      <c r="F239" s="102"/>
      <c r="G239" s="102"/>
      <c r="H239" s="102"/>
      <c r="I239" s="102"/>
      <c r="J239" s="102"/>
      <c r="K239" s="102"/>
    </row>
    <row r="240" spans="3:11" s="104" customFormat="1" ht="15" customHeight="1" x14ac:dyDescent="0.2">
      <c r="C240" s="105"/>
      <c r="E240" s="102"/>
      <c r="F240" s="102"/>
      <c r="G240" s="102"/>
      <c r="H240" s="102"/>
      <c r="I240" s="102"/>
      <c r="J240" s="102"/>
      <c r="K240" s="102"/>
    </row>
    <row r="241" spans="3:11" s="104" customFormat="1" ht="15" customHeight="1" x14ac:dyDescent="0.2">
      <c r="C241" s="105"/>
      <c r="E241" s="102"/>
      <c r="F241" s="102"/>
      <c r="G241" s="102"/>
      <c r="H241" s="102"/>
      <c r="I241" s="102"/>
      <c r="J241" s="102"/>
      <c r="K241" s="102"/>
    </row>
    <row r="242" spans="3:11" s="104" customFormat="1" ht="15" customHeight="1" x14ac:dyDescent="0.2">
      <c r="C242" s="105"/>
      <c r="E242" s="102"/>
      <c r="F242" s="102"/>
      <c r="G242" s="102"/>
      <c r="H242" s="102"/>
      <c r="I242" s="102"/>
      <c r="J242" s="102"/>
      <c r="K242" s="102"/>
    </row>
    <row r="243" spans="3:11" s="104" customFormat="1" ht="15" customHeight="1" x14ac:dyDescent="0.2">
      <c r="C243" s="105"/>
      <c r="E243" s="102"/>
      <c r="F243" s="102"/>
      <c r="G243" s="102"/>
      <c r="H243" s="102"/>
      <c r="I243" s="102"/>
      <c r="J243" s="102"/>
      <c r="K243" s="102"/>
    </row>
    <row r="244" spans="3:11" s="104" customFormat="1" ht="15" customHeight="1" x14ac:dyDescent="0.2">
      <c r="C244" s="105"/>
      <c r="E244" s="102"/>
      <c r="F244" s="102"/>
      <c r="G244" s="102"/>
      <c r="H244" s="102"/>
      <c r="I244" s="102"/>
      <c r="J244" s="102"/>
      <c r="K244" s="102"/>
    </row>
    <row r="245" spans="3:11" s="104" customFormat="1" ht="15" customHeight="1" x14ac:dyDescent="0.2">
      <c r="C245" s="105"/>
      <c r="E245" s="102"/>
      <c r="F245" s="102"/>
      <c r="G245" s="102"/>
      <c r="H245" s="102"/>
      <c r="I245" s="102"/>
      <c r="J245" s="102"/>
      <c r="K245" s="102"/>
    </row>
    <row r="246" spans="3:11" s="104" customFormat="1" ht="15" customHeight="1" x14ac:dyDescent="0.2">
      <c r="C246" s="105"/>
      <c r="E246" s="106"/>
      <c r="F246" s="106"/>
      <c r="G246" s="106"/>
      <c r="H246" s="106"/>
      <c r="I246" s="106"/>
      <c r="J246" s="106"/>
      <c r="K246" s="106"/>
    </row>
    <row r="247" spans="3:11" s="104" customFormat="1" ht="15" customHeight="1" x14ac:dyDescent="0.2">
      <c r="C247" s="105"/>
      <c r="E247" s="106"/>
      <c r="F247" s="106"/>
      <c r="G247" s="106"/>
      <c r="H247" s="106"/>
      <c r="I247" s="106"/>
      <c r="J247" s="106"/>
      <c r="K247" s="106"/>
    </row>
    <row r="248" spans="3:11" s="104" customFormat="1" ht="15" customHeight="1" x14ac:dyDescent="0.2">
      <c r="C248" s="105"/>
      <c r="E248" s="106"/>
      <c r="F248" s="106"/>
      <c r="G248" s="106"/>
      <c r="H248" s="106"/>
      <c r="I248" s="106"/>
      <c r="J248" s="106"/>
      <c r="K248" s="106"/>
    </row>
    <row r="249" spans="3:11" s="104" customFormat="1" ht="15" customHeight="1" x14ac:dyDescent="0.2">
      <c r="C249" s="105"/>
      <c r="E249" s="106"/>
      <c r="F249" s="106"/>
      <c r="G249" s="106"/>
      <c r="H249" s="106"/>
      <c r="I249" s="106"/>
      <c r="J249" s="106"/>
      <c r="K249" s="106"/>
    </row>
    <row r="250" spans="3:11" s="104" customFormat="1" ht="15" customHeight="1" x14ac:dyDescent="0.2">
      <c r="C250" s="105"/>
      <c r="E250" s="106"/>
      <c r="F250" s="106"/>
      <c r="G250" s="106"/>
      <c r="H250" s="106"/>
      <c r="I250" s="106"/>
      <c r="J250" s="106"/>
      <c r="K250" s="106"/>
    </row>
    <row r="251" spans="3:11" s="104" customFormat="1" ht="15" customHeight="1" x14ac:dyDescent="0.2">
      <c r="C251" s="105"/>
      <c r="E251" s="106"/>
      <c r="F251" s="106"/>
      <c r="G251" s="106"/>
      <c r="H251" s="106"/>
      <c r="I251" s="106"/>
      <c r="J251" s="106"/>
      <c r="K251" s="106"/>
    </row>
    <row r="252" spans="3:11" s="104" customFormat="1" ht="15" customHeight="1" x14ac:dyDescent="0.2">
      <c r="C252" s="105"/>
      <c r="E252" s="106"/>
      <c r="F252" s="106"/>
      <c r="G252" s="106"/>
      <c r="H252" s="106"/>
      <c r="I252" s="106"/>
      <c r="J252" s="106"/>
      <c r="K252" s="106"/>
    </row>
    <row r="253" spans="3:11" s="104" customFormat="1" ht="15" customHeight="1" x14ac:dyDescent="0.2">
      <c r="C253" s="105"/>
      <c r="E253" s="106"/>
      <c r="F253" s="106"/>
      <c r="G253" s="106"/>
      <c r="H253" s="106"/>
      <c r="I253" s="106"/>
      <c r="J253" s="106"/>
      <c r="K253" s="106"/>
    </row>
    <row r="254" spans="3:11" s="104" customFormat="1" ht="15" customHeight="1" x14ac:dyDescent="0.2">
      <c r="C254" s="105"/>
      <c r="E254" s="106"/>
      <c r="F254" s="106"/>
      <c r="G254" s="106"/>
      <c r="H254" s="106"/>
      <c r="I254" s="106"/>
      <c r="J254" s="106"/>
      <c r="K254" s="106"/>
    </row>
    <row r="255" spans="3:11" s="104" customFormat="1" ht="15" customHeight="1" x14ac:dyDescent="0.2">
      <c r="C255" s="105"/>
      <c r="E255" s="106"/>
      <c r="F255" s="106"/>
      <c r="G255" s="106"/>
      <c r="H255" s="106"/>
      <c r="I255" s="106"/>
      <c r="J255" s="106"/>
      <c r="K255" s="106"/>
    </row>
    <row r="256" spans="3:11" s="104" customFormat="1" ht="15" customHeight="1" x14ac:dyDescent="0.2">
      <c r="C256" s="105"/>
      <c r="E256" s="106"/>
      <c r="F256" s="106"/>
      <c r="G256" s="106"/>
      <c r="H256" s="106"/>
      <c r="I256" s="106"/>
      <c r="J256" s="106"/>
      <c r="K256" s="106"/>
    </row>
    <row r="257" spans="3:11" s="104" customFormat="1" ht="15" customHeight="1" x14ac:dyDescent="0.2">
      <c r="C257" s="105"/>
      <c r="E257" s="106"/>
      <c r="F257" s="106"/>
      <c r="G257" s="106"/>
      <c r="H257" s="106"/>
      <c r="I257" s="106"/>
      <c r="J257" s="106"/>
      <c r="K257" s="106"/>
    </row>
    <row r="258" spans="3:11" s="104" customFormat="1" ht="15" customHeight="1" x14ac:dyDescent="0.2">
      <c r="C258" s="105"/>
      <c r="E258" s="106"/>
      <c r="F258" s="106"/>
      <c r="G258" s="106"/>
      <c r="H258" s="106"/>
      <c r="I258" s="106"/>
      <c r="J258" s="106"/>
      <c r="K258" s="106"/>
    </row>
    <row r="259" spans="3:11" s="104" customFormat="1" ht="15" customHeight="1" x14ac:dyDescent="0.2">
      <c r="C259" s="105"/>
      <c r="E259" s="106"/>
      <c r="F259" s="106"/>
      <c r="G259" s="106"/>
      <c r="H259" s="106"/>
      <c r="I259" s="106"/>
      <c r="J259" s="106"/>
      <c r="K259" s="106"/>
    </row>
    <row r="260" spans="3:11" s="104" customFormat="1" ht="15" customHeight="1" x14ac:dyDescent="0.2">
      <c r="C260" s="105"/>
      <c r="E260" s="106"/>
      <c r="F260" s="106"/>
      <c r="G260" s="106"/>
      <c r="H260" s="106"/>
      <c r="I260" s="106"/>
      <c r="J260" s="106"/>
      <c r="K260" s="106"/>
    </row>
    <row r="261" spans="3:11" s="104" customFormat="1" ht="15" customHeight="1" x14ac:dyDescent="0.2">
      <c r="C261" s="105"/>
      <c r="E261" s="106"/>
      <c r="F261" s="106"/>
      <c r="G261" s="106"/>
      <c r="H261" s="106"/>
      <c r="I261" s="106"/>
      <c r="J261" s="106"/>
      <c r="K261" s="106"/>
    </row>
    <row r="262" spans="3:11" s="104" customFormat="1" ht="15" customHeight="1" x14ac:dyDescent="0.2">
      <c r="C262" s="105"/>
      <c r="E262" s="106"/>
      <c r="F262" s="106"/>
      <c r="G262" s="106"/>
      <c r="H262" s="106"/>
      <c r="I262" s="106"/>
      <c r="J262" s="106"/>
      <c r="K262" s="106"/>
    </row>
    <row r="263" spans="3:11" s="104" customFormat="1" ht="15" customHeight="1" x14ac:dyDescent="0.2">
      <c r="C263" s="105"/>
      <c r="E263" s="106"/>
      <c r="F263" s="106"/>
      <c r="G263" s="106"/>
      <c r="H263" s="106"/>
      <c r="I263" s="106"/>
      <c r="J263" s="106"/>
      <c r="K263" s="106"/>
    </row>
    <row r="264" spans="3:11" s="104" customFormat="1" ht="15" customHeight="1" x14ac:dyDescent="0.2">
      <c r="C264" s="105"/>
      <c r="E264" s="106"/>
      <c r="F264" s="106"/>
      <c r="G264" s="106"/>
      <c r="H264" s="106"/>
      <c r="I264" s="106"/>
      <c r="J264" s="106"/>
      <c r="K264" s="106"/>
    </row>
    <row r="265" spans="3:11" s="104" customFormat="1" ht="15" customHeight="1" x14ac:dyDescent="0.2">
      <c r="C265" s="105"/>
      <c r="E265" s="106"/>
      <c r="F265" s="106"/>
      <c r="G265" s="106"/>
      <c r="H265" s="106"/>
      <c r="I265" s="106"/>
      <c r="J265" s="106"/>
      <c r="K265" s="106"/>
    </row>
    <row r="266" spans="3:11" s="104" customFormat="1" ht="15" customHeight="1" x14ac:dyDescent="0.2">
      <c r="C266" s="105"/>
      <c r="E266" s="106"/>
      <c r="F266" s="106"/>
      <c r="G266" s="106"/>
      <c r="H266" s="106"/>
      <c r="I266" s="106"/>
      <c r="J266" s="106"/>
      <c r="K266" s="106"/>
    </row>
    <row r="267" spans="3:11" s="104" customFormat="1" ht="15" customHeight="1" x14ac:dyDescent="0.2">
      <c r="C267" s="105"/>
      <c r="E267" s="106"/>
      <c r="F267" s="106"/>
      <c r="G267" s="106"/>
      <c r="H267" s="106"/>
      <c r="I267" s="106"/>
      <c r="J267" s="106"/>
      <c r="K267" s="106"/>
    </row>
    <row r="268" spans="3:11" s="104" customFormat="1" ht="15" customHeight="1" x14ac:dyDescent="0.2">
      <c r="C268" s="105"/>
      <c r="E268" s="106"/>
      <c r="F268" s="106"/>
      <c r="G268" s="106"/>
      <c r="H268" s="106"/>
      <c r="I268" s="106"/>
      <c r="J268" s="106"/>
      <c r="K268" s="106"/>
    </row>
    <row r="269" spans="3:11" s="104" customFormat="1" ht="15" customHeight="1" x14ac:dyDescent="0.2">
      <c r="C269" s="105"/>
      <c r="E269" s="106"/>
      <c r="F269" s="106"/>
      <c r="G269" s="106"/>
      <c r="H269" s="106"/>
      <c r="I269" s="106"/>
      <c r="J269" s="106"/>
      <c r="K269" s="106"/>
    </row>
    <row r="270" spans="3:11" s="56" customFormat="1" ht="15" customHeight="1" x14ac:dyDescent="0.2">
      <c r="C270" s="107"/>
      <c r="E270" s="10"/>
      <c r="F270" s="10"/>
      <c r="G270" s="10"/>
      <c r="H270" s="10"/>
      <c r="I270" s="10"/>
      <c r="J270" s="10"/>
      <c r="K270" s="10"/>
    </row>
    <row r="271" spans="3:11" s="56" customFormat="1" ht="15" customHeight="1" x14ac:dyDescent="0.2">
      <c r="C271" s="107"/>
      <c r="E271" s="10"/>
      <c r="F271" s="10"/>
      <c r="G271" s="10"/>
      <c r="H271" s="10"/>
      <c r="I271" s="10"/>
      <c r="J271" s="10"/>
      <c r="K271" s="10"/>
    </row>
    <row r="272" spans="3:11" s="56" customFormat="1" ht="15" customHeight="1" x14ac:dyDescent="0.2">
      <c r="C272" s="107"/>
      <c r="E272" s="10"/>
      <c r="F272" s="10"/>
      <c r="G272" s="10"/>
      <c r="H272" s="10"/>
      <c r="I272" s="10"/>
      <c r="J272" s="10"/>
      <c r="K272" s="10"/>
    </row>
    <row r="273" spans="3:11" s="56" customFormat="1" ht="15" customHeight="1" x14ac:dyDescent="0.2">
      <c r="C273" s="107"/>
      <c r="E273" s="10"/>
      <c r="F273" s="10"/>
      <c r="G273" s="10"/>
      <c r="H273" s="10"/>
      <c r="I273" s="10"/>
      <c r="J273" s="10"/>
      <c r="K273" s="10"/>
    </row>
    <row r="274" spans="3:11" s="56" customFormat="1" ht="15" customHeight="1" x14ac:dyDescent="0.2">
      <c r="C274" s="107"/>
      <c r="E274" s="10"/>
      <c r="F274" s="10"/>
      <c r="G274" s="10"/>
      <c r="H274" s="10"/>
      <c r="I274" s="10"/>
      <c r="J274" s="10"/>
      <c r="K274" s="10"/>
    </row>
    <row r="275" spans="3:11" s="56" customFormat="1" ht="15" customHeight="1" x14ac:dyDescent="0.2">
      <c r="C275" s="107"/>
      <c r="E275" s="10"/>
      <c r="F275" s="10"/>
      <c r="G275" s="10"/>
      <c r="H275" s="10"/>
      <c r="I275" s="10"/>
      <c r="J275" s="10"/>
      <c r="K275" s="10"/>
    </row>
    <row r="276" spans="3:11" s="56" customFormat="1" ht="15" customHeight="1" x14ac:dyDescent="0.2">
      <c r="C276" s="107"/>
      <c r="E276" s="10"/>
      <c r="F276" s="10"/>
      <c r="G276" s="10"/>
      <c r="H276" s="10"/>
      <c r="I276" s="10"/>
      <c r="J276" s="10"/>
      <c r="K276" s="10"/>
    </row>
    <row r="277" spans="3:11" s="56" customFormat="1" ht="15" customHeight="1" x14ac:dyDescent="0.2">
      <c r="C277" s="107"/>
      <c r="E277" s="10"/>
      <c r="F277" s="10"/>
      <c r="G277" s="10"/>
      <c r="H277" s="10"/>
      <c r="I277" s="10"/>
      <c r="J277" s="10"/>
      <c r="K277" s="10"/>
    </row>
    <row r="278" spans="3:11" s="56" customFormat="1" ht="15" customHeight="1" x14ac:dyDescent="0.2">
      <c r="C278" s="107"/>
      <c r="E278" s="10"/>
      <c r="F278" s="10"/>
      <c r="G278" s="10"/>
      <c r="H278" s="10"/>
      <c r="I278" s="10"/>
      <c r="J278" s="10"/>
      <c r="K278" s="10"/>
    </row>
    <row r="279" spans="3:11" s="56" customFormat="1" ht="15" customHeight="1" x14ac:dyDescent="0.2">
      <c r="C279" s="107"/>
      <c r="E279" s="10"/>
      <c r="F279" s="10"/>
      <c r="G279" s="10"/>
      <c r="H279" s="10"/>
      <c r="I279" s="10"/>
      <c r="J279" s="10"/>
      <c r="K279" s="10"/>
    </row>
    <row r="280" spans="3:11" s="56" customFormat="1" ht="15" customHeight="1" x14ac:dyDescent="0.2">
      <c r="C280" s="107"/>
      <c r="E280" s="10"/>
      <c r="F280" s="10"/>
      <c r="G280" s="10"/>
      <c r="H280" s="10"/>
      <c r="I280" s="10"/>
      <c r="J280" s="10"/>
      <c r="K280" s="10"/>
    </row>
    <row r="281" spans="3:11" s="56" customFormat="1" ht="15" customHeight="1" x14ac:dyDescent="0.2">
      <c r="C281" s="107"/>
      <c r="E281" s="10"/>
      <c r="F281" s="10"/>
      <c r="G281" s="10"/>
      <c r="H281" s="10"/>
      <c r="I281" s="10"/>
      <c r="J281" s="10"/>
      <c r="K281" s="10"/>
    </row>
    <row r="282" spans="3:11" s="56" customFormat="1" ht="15" customHeight="1" x14ac:dyDescent="0.2">
      <c r="C282" s="107"/>
      <c r="E282" s="10"/>
      <c r="F282" s="10"/>
      <c r="G282" s="10"/>
      <c r="H282" s="10"/>
      <c r="I282" s="10"/>
      <c r="J282" s="10"/>
      <c r="K282" s="10"/>
    </row>
    <row r="283" spans="3:11" s="56" customFormat="1" ht="15" customHeight="1" x14ac:dyDescent="0.2">
      <c r="C283" s="107"/>
      <c r="E283" s="10"/>
      <c r="F283" s="10"/>
      <c r="G283" s="10"/>
      <c r="H283" s="10"/>
      <c r="I283" s="10"/>
      <c r="J283" s="10"/>
      <c r="K283" s="10"/>
    </row>
    <row r="284" spans="3:11" s="56" customFormat="1" ht="15" customHeight="1" x14ac:dyDescent="0.2">
      <c r="C284" s="107"/>
      <c r="E284" s="10"/>
      <c r="F284" s="10"/>
      <c r="G284" s="10"/>
      <c r="H284" s="10"/>
      <c r="I284" s="10"/>
      <c r="J284" s="10"/>
      <c r="K284" s="10"/>
    </row>
    <row r="285" spans="3:11" s="56" customFormat="1" ht="15" customHeight="1" x14ac:dyDescent="0.2">
      <c r="C285" s="107"/>
      <c r="E285" s="10"/>
      <c r="F285" s="10"/>
      <c r="G285" s="10"/>
      <c r="H285" s="10"/>
      <c r="I285" s="10"/>
      <c r="J285" s="10"/>
      <c r="K285" s="10"/>
    </row>
    <row r="286" spans="3:11" s="56" customFormat="1" ht="15" customHeight="1" x14ac:dyDescent="0.2">
      <c r="C286" s="107"/>
      <c r="E286" s="10"/>
      <c r="F286" s="10"/>
      <c r="G286" s="10"/>
      <c r="H286" s="10"/>
      <c r="I286" s="10"/>
      <c r="J286" s="10"/>
      <c r="K286" s="10"/>
    </row>
    <row r="287" spans="3:11" s="56" customFormat="1" ht="15" customHeight="1" x14ac:dyDescent="0.2">
      <c r="C287" s="107"/>
      <c r="E287" s="10"/>
      <c r="F287" s="10"/>
      <c r="G287" s="10"/>
      <c r="H287" s="10"/>
      <c r="I287" s="10"/>
      <c r="J287" s="10"/>
      <c r="K287" s="10"/>
    </row>
    <row r="288" spans="3:11" s="56" customFormat="1" ht="15" customHeight="1" x14ac:dyDescent="0.2">
      <c r="C288" s="107"/>
      <c r="E288" s="10"/>
      <c r="F288" s="10"/>
      <c r="G288" s="10"/>
      <c r="H288" s="10"/>
      <c r="I288" s="10"/>
      <c r="J288" s="10"/>
      <c r="K288" s="10"/>
    </row>
    <row r="289" spans="3:11" s="56" customFormat="1" ht="15" customHeight="1" x14ac:dyDescent="0.2">
      <c r="C289" s="107"/>
      <c r="E289" s="10"/>
      <c r="F289" s="10"/>
      <c r="G289" s="10"/>
      <c r="H289" s="10"/>
      <c r="I289" s="10"/>
      <c r="J289" s="10"/>
      <c r="K289" s="10"/>
    </row>
    <row r="290" spans="3:11" s="56" customFormat="1" ht="15" customHeight="1" x14ac:dyDescent="0.2">
      <c r="C290" s="107"/>
      <c r="E290" s="10"/>
      <c r="F290" s="10"/>
      <c r="G290" s="10"/>
      <c r="H290" s="10"/>
      <c r="I290" s="10"/>
      <c r="J290" s="10"/>
      <c r="K290" s="10"/>
    </row>
    <row r="291" spans="3:11" s="56" customFormat="1" ht="15" customHeight="1" x14ac:dyDescent="0.2">
      <c r="C291" s="107"/>
      <c r="E291" s="10"/>
      <c r="F291" s="10"/>
      <c r="G291" s="10"/>
      <c r="H291" s="10"/>
      <c r="I291" s="10"/>
      <c r="J291" s="10"/>
      <c r="K291" s="10"/>
    </row>
    <row r="292" spans="3:11" s="56" customFormat="1" ht="15" customHeight="1" x14ac:dyDescent="0.2">
      <c r="C292" s="107"/>
      <c r="E292" s="10"/>
      <c r="F292" s="10"/>
      <c r="G292" s="10"/>
      <c r="H292" s="10"/>
      <c r="I292" s="10"/>
      <c r="J292" s="10"/>
      <c r="K292" s="10"/>
    </row>
    <row r="293" spans="3:11" s="56" customFormat="1" ht="15" customHeight="1" x14ac:dyDescent="0.2">
      <c r="C293" s="107"/>
      <c r="E293" s="10"/>
      <c r="F293" s="10"/>
      <c r="G293" s="10"/>
      <c r="H293" s="10"/>
      <c r="I293" s="10"/>
      <c r="J293" s="10"/>
      <c r="K293" s="10"/>
    </row>
    <row r="294" spans="3:11" s="56" customFormat="1" ht="15" customHeight="1" x14ac:dyDescent="0.2">
      <c r="C294" s="107"/>
      <c r="E294" s="10"/>
      <c r="F294" s="10"/>
      <c r="G294" s="10"/>
      <c r="H294" s="10"/>
      <c r="I294" s="10"/>
      <c r="J294" s="10"/>
      <c r="K294" s="10"/>
    </row>
    <row r="295" spans="3:11" s="56" customFormat="1" ht="15" customHeight="1" x14ac:dyDescent="0.2">
      <c r="C295" s="107"/>
      <c r="E295" s="10"/>
      <c r="F295" s="10"/>
      <c r="G295" s="10"/>
      <c r="H295" s="10"/>
      <c r="I295" s="10"/>
      <c r="J295" s="10"/>
      <c r="K295" s="10"/>
    </row>
    <row r="296" spans="3:11" s="56" customFormat="1" ht="15" customHeight="1" x14ac:dyDescent="0.2">
      <c r="C296" s="107"/>
      <c r="E296" s="10"/>
      <c r="F296" s="10"/>
      <c r="G296" s="10"/>
      <c r="H296" s="10"/>
      <c r="I296" s="10"/>
      <c r="J296" s="10"/>
      <c r="K296" s="10"/>
    </row>
    <row r="297" spans="3:11" s="56" customFormat="1" ht="15" customHeight="1" x14ac:dyDescent="0.2">
      <c r="C297" s="107"/>
      <c r="E297" s="10"/>
      <c r="F297" s="10"/>
      <c r="G297" s="10"/>
      <c r="H297" s="10"/>
      <c r="I297" s="10"/>
      <c r="J297" s="10"/>
      <c r="K297" s="10"/>
    </row>
    <row r="298" spans="3:11" s="56" customFormat="1" ht="15" customHeight="1" x14ac:dyDescent="0.2">
      <c r="C298" s="107"/>
      <c r="E298" s="10"/>
      <c r="F298" s="10"/>
      <c r="G298" s="10"/>
      <c r="H298" s="10"/>
      <c r="I298" s="10"/>
      <c r="J298" s="10"/>
      <c r="K298" s="10"/>
    </row>
    <row r="299" spans="3:11" s="56" customFormat="1" ht="15" customHeight="1" x14ac:dyDescent="0.2">
      <c r="C299" s="107"/>
      <c r="E299" s="10"/>
      <c r="F299" s="10"/>
      <c r="G299" s="10"/>
      <c r="H299" s="10"/>
      <c r="I299" s="10"/>
      <c r="J299" s="10"/>
      <c r="K299" s="10"/>
    </row>
    <row r="300" spans="3:11" s="56" customFormat="1" ht="15" customHeight="1" x14ac:dyDescent="0.2">
      <c r="C300" s="107"/>
      <c r="E300" s="10"/>
      <c r="F300" s="10"/>
      <c r="G300" s="10"/>
      <c r="H300" s="10"/>
      <c r="I300" s="10"/>
      <c r="J300" s="10"/>
      <c r="K300" s="10"/>
    </row>
    <row r="301" spans="3:11" s="56" customFormat="1" ht="15" customHeight="1" x14ac:dyDescent="0.2">
      <c r="C301" s="107"/>
      <c r="E301" s="10"/>
      <c r="F301" s="10"/>
      <c r="G301" s="10"/>
      <c r="H301" s="10"/>
      <c r="I301" s="10"/>
      <c r="J301" s="10"/>
      <c r="K301" s="10"/>
    </row>
    <row r="302" spans="3:11" s="56" customFormat="1" ht="15" customHeight="1" x14ac:dyDescent="0.2">
      <c r="C302" s="107"/>
      <c r="E302" s="10"/>
      <c r="F302" s="10"/>
      <c r="G302" s="10"/>
      <c r="H302" s="10"/>
      <c r="I302" s="10"/>
      <c r="J302" s="10"/>
      <c r="K302" s="10"/>
    </row>
    <row r="303" spans="3:11" s="56" customFormat="1" ht="15" customHeight="1" x14ac:dyDescent="0.2">
      <c r="C303" s="107"/>
      <c r="E303" s="10"/>
      <c r="F303" s="10"/>
      <c r="G303" s="10"/>
      <c r="H303" s="10"/>
      <c r="I303" s="10"/>
      <c r="J303" s="10"/>
      <c r="K303" s="10"/>
    </row>
    <row r="304" spans="3:11" s="56" customFormat="1" ht="15" customHeight="1" x14ac:dyDescent="0.2">
      <c r="C304" s="107"/>
      <c r="E304" s="10"/>
      <c r="F304" s="10"/>
      <c r="G304" s="10"/>
      <c r="H304" s="10"/>
      <c r="I304" s="10"/>
      <c r="J304" s="10"/>
      <c r="K304" s="10"/>
    </row>
    <row r="305" spans="3:11" s="56" customFormat="1" ht="15" customHeight="1" x14ac:dyDescent="0.2">
      <c r="C305" s="107"/>
      <c r="E305" s="10"/>
      <c r="F305" s="10"/>
      <c r="G305" s="10"/>
      <c r="H305" s="10"/>
      <c r="I305" s="10"/>
      <c r="J305" s="10"/>
      <c r="K305" s="10"/>
    </row>
    <row r="306" spans="3:11" s="56" customFormat="1" ht="15" customHeight="1" x14ac:dyDescent="0.2">
      <c r="C306" s="107"/>
      <c r="E306" s="10"/>
      <c r="F306" s="10"/>
      <c r="G306" s="10"/>
      <c r="H306" s="10"/>
      <c r="I306" s="10"/>
      <c r="J306" s="10"/>
      <c r="K306" s="10"/>
    </row>
    <row r="307" spans="3:11" s="56" customFormat="1" ht="15" customHeight="1" x14ac:dyDescent="0.2">
      <c r="C307" s="107"/>
      <c r="E307" s="10"/>
      <c r="F307" s="10"/>
      <c r="G307" s="10"/>
      <c r="H307" s="10"/>
      <c r="I307" s="10"/>
      <c r="J307" s="10"/>
      <c r="K307" s="10"/>
    </row>
  </sheetData>
  <sheetProtection password="8530" sheet="1"/>
  <mergeCells count="20">
    <mergeCell ref="A8:Z8"/>
    <mergeCell ref="S11:W12"/>
    <mergeCell ref="A4:Z4"/>
    <mergeCell ref="A1:Z1"/>
    <mergeCell ref="A2:Z2"/>
    <mergeCell ref="A3:Z3"/>
    <mergeCell ref="A5:Z5"/>
    <mergeCell ref="A7:Z7"/>
    <mergeCell ref="X11:Z12"/>
    <mergeCell ref="A14:A16"/>
    <mergeCell ref="A9:Z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A266"/>
  <sheetViews>
    <sheetView zoomScaleNormal="100" workbookViewId="0">
      <selection sqref="A1:Z1"/>
    </sheetView>
  </sheetViews>
  <sheetFormatPr defaultRowHeight="13.5" customHeight="1" x14ac:dyDescent="0.2"/>
  <cols>
    <col min="1" max="1" width="24.28515625" style="52" customWidth="1"/>
    <col min="2" max="2" width="9.7109375" style="53" customWidth="1"/>
    <col min="3" max="3" width="9.7109375" style="55" customWidth="1"/>
    <col min="4" max="4" width="55.7109375" style="52" customWidth="1"/>
    <col min="5" max="16" width="11.7109375" style="52" customWidth="1"/>
    <col min="17" max="17" width="13.7109375" style="52" customWidth="1"/>
    <col min="18" max="27" width="11.7109375" style="52" customWidth="1"/>
    <col min="28" max="16384" width="9.140625" style="52"/>
  </cols>
  <sheetData>
    <row r="1" spans="1:26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  <c r="Z1" s="397"/>
    </row>
    <row r="2" spans="1:26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  <c r="Z2" s="397"/>
    </row>
    <row r="3" spans="1:26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</row>
    <row r="4" spans="1:26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</row>
    <row r="5" spans="1:26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397"/>
    </row>
    <row r="6" spans="1:26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26" ht="15" customHeight="1" x14ac:dyDescent="0.2">
      <c r="A9" s="432" t="s">
        <v>45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26" ht="15" customHeight="1" thickBot="1" x14ac:dyDescent="0.25">
      <c r="A10" s="4"/>
      <c r="B10" s="1"/>
      <c r="C10" s="1"/>
      <c r="D10" s="4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33" t="s">
        <v>14</v>
      </c>
      <c r="F11" s="420" t="s">
        <v>24</v>
      </c>
      <c r="G11" s="421"/>
      <c r="H11" s="422"/>
      <c r="I11" s="409" t="s">
        <v>25</v>
      </c>
      <c r="J11" s="410"/>
      <c r="K11" s="413"/>
      <c r="L11" s="441" t="s">
        <v>15</v>
      </c>
      <c r="M11" s="442"/>
      <c r="N11" s="442"/>
      <c r="O11" s="442"/>
      <c r="P11" s="403" t="s">
        <v>16</v>
      </c>
      <c r="Q11" s="404"/>
      <c r="R11" s="405"/>
      <c r="S11" s="409" t="s">
        <v>32</v>
      </c>
      <c r="T11" s="410"/>
      <c r="U11" s="410"/>
      <c r="V11" s="410"/>
      <c r="W11" s="413"/>
      <c r="X11" s="409" t="s">
        <v>26</v>
      </c>
      <c r="Y11" s="410"/>
      <c r="Z11" s="413"/>
    </row>
    <row r="12" spans="1:26" ht="15" customHeight="1" thickBot="1" x14ac:dyDescent="0.25">
      <c r="A12" s="393"/>
      <c r="B12" s="393"/>
      <c r="C12" s="395"/>
      <c r="D12" s="393"/>
      <c r="E12" s="434"/>
      <c r="F12" s="423"/>
      <c r="G12" s="424"/>
      <c r="H12" s="425"/>
      <c r="I12" s="411"/>
      <c r="J12" s="412"/>
      <c r="K12" s="436"/>
      <c r="L12" s="443"/>
      <c r="M12" s="444"/>
      <c r="N12" s="444"/>
      <c r="O12" s="444"/>
      <c r="P12" s="406"/>
      <c r="Q12" s="407"/>
      <c r="R12" s="408"/>
      <c r="S12" s="411"/>
      <c r="T12" s="412"/>
      <c r="U12" s="412"/>
      <c r="V12" s="412"/>
      <c r="W12" s="436"/>
      <c r="X12" s="414"/>
      <c r="Y12" s="415"/>
      <c r="Z12" s="416"/>
    </row>
    <row r="13" spans="1:26" ht="30" customHeight="1" thickBot="1" x14ac:dyDescent="0.25">
      <c r="A13" s="393"/>
      <c r="B13" s="393"/>
      <c r="C13" s="396"/>
      <c r="D13" s="393"/>
      <c r="E13" s="435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2" t="s">
        <v>39</v>
      </c>
      <c r="O13" s="29" t="s">
        <v>22</v>
      </c>
      <c r="P13" s="21" t="s">
        <v>29</v>
      </c>
      <c r="Q13" s="22" t="s">
        <v>28</v>
      </c>
      <c r="R13" s="29" t="s">
        <v>23</v>
      </c>
      <c r="S13" s="21" t="s">
        <v>29</v>
      </c>
      <c r="T13" s="22" t="s">
        <v>25</v>
      </c>
      <c r="U13" s="22" t="s">
        <v>15</v>
      </c>
      <c r="V13" s="29" t="s">
        <v>46</v>
      </c>
      <c r="W13" s="29" t="s">
        <v>19</v>
      </c>
      <c r="X13" s="21" t="s">
        <v>29</v>
      </c>
      <c r="Y13" s="22" t="s">
        <v>20</v>
      </c>
      <c r="Z13" s="23" t="s">
        <v>21</v>
      </c>
    </row>
    <row r="14" spans="1:26" ht="18" customHeight="1" x14ac:dyDescent="0.2">
      <c r="A14" s="388" t="s">
        <v>36</v>
      </c>
      <c r="B14" s="61" t="s">
        <v>37</v>
      </c>
      <c r="C14" s="47"/>
      <c r="D14" s="113"/>
      <c r="E14" s="80">
        <f>SUM(E15:E16)</f>
        <v>2455</v>
      </c>
      <c r="F14" s="44">
        <f t="shared" ref="F14:Z14" si="0">SUM(F15:F16)</f>
        <v>0</v>
      </c>
      <c r="G14" s="31">
        <f t="shared" si="0"/>
        <v>0</v>
      </c>
      <c r="H14" s="32">
        <f t="shared" si="0"/>
        <v>0</v>
      </c>
      <c r="I14" s="38">
        <f t="shared" si="0"/>
        <v>556</v>
      </c>
      <c r="J14" s="31">
        <f t="shared" si="0"/>
        <v>0</v>
      </c>
      <c r="K14" s="41">
        <f t="shared" si="0"/>
        <v>556</v>
      </c>
      <c r="L14" s="44">
        <f t="shared" si="0"/>
        <v>1735</v>
      </c>
      <c r="M14" s="31">
        <f t="shared" si="0"/>
        <v>531</v>
      </c>
      <c r="N14" s="31">
        <f t="shared" si="0"/>
        <v>1204</v>
      </c>
      <c r="O14" s="32">
        <f t="shared" si="0"/>
        <v>0</v>
      </c>
      <c r="P14" s="38">
        <f t="shared" si="0"/>
        <v>0</v>
      </c>
      <c r="Q14" s="31">
        <f t="shared" si="0"/>
        <v>0</v>
      </c>
      <c r="R14" s="41">
        <f t="shared" si="0"/>
        <v>0</v>
      </c>
      <c r="S14" s="44">
        <f t="shared" si="0"/>
        <v>164</v>
      </c>
      <c r="T14" s="31">
        <f t="shared" si="0"/>
        <v>0</v>
      </c>
      <c r="U14" s="31">
        <f t="shared" si="0"/>
        <v>0</v>
      </c>
      <c r="V14" s="31">
        <f t="shared" si="0"/>
        <v>0</v>
      </c>
      <c r="W14" s="32">
        <f t="shared" si="0"/>
        <v>164</v>
      </c>
      <c r="X14" s="38">
        <f t="shared" si="0"/>
        <v>0</v>
      </c>
      <c r="Y14" s="31">
        <f t="shared" si="0"/>
        <v>0</v>
      </c>
      <c r="Z14" s="32">
        <f t="shared" si="0"/>
        <v>0</v>
      </c>
    </row>
    <row r="15" spans="1:26" ht="18" customHeight="1" x14ac:dyDescent="0.2">
      <c r="A15" s="389"/>
      <c r="B15" s="62" t="s">
        <v>0</v>
      </c>
      <c r="C15" s="48"/>
      <c r="D15" s="114"/>
      <c r="E15" s="81">
        <f>SUM(E17+E18+E19+E20+E21+E24)</f>
        <v>2022</v>
      </c>
      <c r="F15" s="45">
        <f t="shared" ref="F15:Z15" si="1">SUM(F17+F18+F19+F20+F21+F24)</f>
        <v>0</v>
      </c>
      <c r="G15" s="30">
        <f t="shared" si="1"/>
        <v>0</v>
      </c>
      <c r="H15" s="33">
        <f t="shared" si="1"/>
        <v>0</v>
      </c>
      <c r="I15" s="39">
        <f t="shared" si="1"/>
        <v>556</v>
      </c>
      <c r="J15" s="30">
        <f t="shared" si="1"/>
        <v>0</v>
      </c>
      <c r="K15" s="42">
        <f t="shared" si="1"/>
        <v>556</v>
      </c>
      <c r="L15" s="45">
        <f t="shared" si="1"/>
        <v>1331</v>
      </c>
      <c r="M15" s="30">
        <f t="shared" si="1"/>
        <v>531</v>
      </c>
      <c r="N15" s="30">
        <f t="shared" si="1"/>
        <v>800</v>
      </c>
      <c r="O15" s="33">
        <f t="shared" si="1"/>
        <v>0</v>
      </c>
      <c r="P15" s="39">
        <f t="shared" si="1"/>
        <v>0</v>
      </c>
      <c r="Q15" s="30">
        <f t="shared" si="1"/>
        <v>0</v>
      </c>
      <c r="R15" s="42">
        <f t="shared" si="1"/>
        <v>0</v>
      </c>
      <c r="S15" s="45">
        <f t="shared" si="1"/>
        <v>135</v>
      </c>
      <c r="T15" s="30">
        <f t="shared" si="1"/>
        <v>0</v>
      </c>
      <c r="U15" s="30">
        <f t="shared" si="1"/>
        <v>0</v>
      </c>
      <c r="V15" s="30">
        <f t="shared" si="1"/>
        <v>0</v>
      </c>
      <c r="W15" s="33">
        <f t="shared" si="1"/>
        <v>135</v>
      </c>
      <c r="X15" s="39">
        <f t="shared" si="1"/>
        <v>0</v>
      </c>
      <c r="Y15" s="30">
        <f t="shared" si="1"/>
        <v>0</v>
      </c>
      <c r="Z15" s="33">
        <f t="shared" si="1"/>
        <v>0</v>
      </c>
    </row>
    <row r="16" spans="1:26" ht="18" customHeight="1" thickBot="1" x14ac:dyDescent="0.25">
      <c r="A16" s="390"/>
      <c r="B16" s="92" t="s">
        <v>1</v>
      </c>
      <c r="C16" s="48"/>
      <c r="D16" s="114"/>
      <c r="E16" s="82">
        <f>SUM(E22+E23)</f>
        <v>433</v>
      </c>
      <c r="F16" s="46">
        <f t="shared" ref="F16:Z16" si="2">SUM(F22+F23)</f>
        <v>0</v>
      </c>
      <c r="G16" s="34">
        <f t="shared" si="2"/>
        <v>0</v>
      </c>
      <c r="H16" s="35">
        <f t="shared" si="2"/>
        <v>0</v>
      </c>
      <c r="I16" s="40">
        <f t="shared" si="2"/>
        <v>0</v>
      </c>
      <c r="J16" s="34">
        <f t="shared" si="2"/>
        <v>0</v>
      </c>
      <c r="K16" s="43">
        <f t="shared" si="2"/>
        <v>0</v>
      </c>
      <c r="L16" s="46">
        <f t="shared" si="2"/>
        <v>404</v>
      </c>
      <c r="M16" s="34">
        <f t="shared" si="2"/>
        <v>0</v>
      </c>
      <c r="N16" s="34">
        <f t="shared" si="2"/>
        <v>404</v>
      </c>
      <c r="O16" s="35">
        <f t="shared" si="2"/>
        <v>0</v>
      </c>
      <c r="P16" s="40">
        <f t="shared" si="2"/>
        <v>0</v>
      </c>
      <c r="Q16" s="34">
        <f t="shared" si="2"/>
        <v>0</v>
      </c>
      <c r="R16" s="43">
        <f t="shared" si="2"/>
        <v>0</v>
      </c>
      <c r="S16" s="46">
        <f t="shared" si="2"/>
        <v>29</v>
      </c>
      <c r="T16" s="34">
        <f t="shared" si="2"/>
        <v>0</v>
      </c>
      <c r="U16" s="34">
        <f t="shared" si="2"/>
        <v>0</v>
      </c>
      <c r="V16" s="34">
        <f t="shared" si="2"/>
        <v>0</v>
      </c>
      <c r="W16" s="35">
        <f t="shared" si="2"/>
        <v>29</v>
      </c>
      <c r="X16" s="40">
        <f t="shared" si="2"/>
        <v>0</v>
      </c>
      <c r="Y16" s="34">
        <f t="shared" si="2"/>
        <v>0</v>
      </c>
      <c r="Z16" s="35">
        <f t="shared" si="2"/>
        <v>0</v>
      </c>
    </row>
    <row r="17" spans="1:27" ht="24.95" customHeight="1" x14ac:dyDescent="0.2">
      <c r="A17" s="95" t="s">
        <v>2</v>
      </c>
      <c r="B17" s="64" t="s">
        <v>0</v>
      </c>
      <c r="C17" s="145">
        <v>50082817</v>
      </c>
      <c r="D17" s="142" t="s">
        <v>59</v>
      </c>
      <c r="E17" s="79">
        <f t="shared" ref="E17:E24" si="3">SUM(F17+I17+L17+P17+S17+X17)</f>
        <v>127</v>
      </c>
      <c r="F17" s="73">
        <f>SUM(G17:H17)</f>
        <v>0</v>
      </c>
      <c r="G17" s="77">
        <v>0</v>
      </c>
      <c r="H17" s="147">
        <v>0</v>
      </c>
      <c r="I17" s="76">
        <f>SUM(J17:K17)</f>
        <v>0</v>
      </c>
      <c r="J17" s="77">
        <v>0</v>
      </c>
      <c r="K17" s="78">
        <v>0</v>
      </c>
      <c r="L17" s="73">
        <f>SUM(M17:O17)</f>
        <v>127</v>
      </c>
      <c r="M17" s="77">
        <v>0</v>
      </c>
      <c r="N17" s="77">
        <v>127</v>
      </c>
      <c r="O17" s="147">
        <v>0</v>
      </c>
      <c r="P17" s="76">
        <f>SUM(Q17:R17)</f>
        <v>0</v>
      </c>
      <c r="Q17" s="77">
        <v>0</v>
      </c>
      <c r="R17" s="78">
        <v>0</v>
      </c>
      <c r="S17" s="73">
        <f t="shared" ref="S17:S24" si="4">SUM(T17:W17)</f>
        <v>0</v>
      </c>
      <c r="T17" s="74">
        <v>0</v>
      </c>
      <c r="U17" s="74">
        <v>0</v>
      </c>
      <c r="V17" s="74">
        <v>0</v>
      </c>
      <c r="W17" s="74">
        <v>0</v>
      </c>
      <c r="X17" s="76">
        <f>SUM(Y17:Z17)</f>
        <v>0</v>
      </c>
      <c r="Y17" s="77">
        <v>0</v>
      </c>
      <c r="Z17" s="78">
        <v>0</v>
      </c>
    </row>
    <row r="18" spans="1:27" ht="24.95" customHeight="1" x14ac:dyDescent="0.2">
      <c r="A18" s="96" t="s">
        <v>3</v>
      </c>
      <c r="B18" s="65" t="s">
        <v>0</v>
      </c>
      <c r="C18" s="111">
        <v>50005499</v>
      </c>
      <c r="D18" s="143" t="s">
        <v>56</v>
      </c>
      <c r="E18" s="69">
        <f t="shared" si="3"/>
        <v>1087</v>
      </c>
      <c r="F18" s="67">
        <f t="shared" ref="F18:F24" si="5">SUM(G18:H18)</f>
        <v>0</v>
      </c>
      <c r="G18" s="57">
        <v>0</v>
      </c>
      <c r="H18" s="140">
        <v>0</v>
      </c>
      <c r="I18" s="71">
        <f t="shared" ref="I18:I24" si="6">SUM(J18:K18)</f>
        <v>556</v>
      </c>
      <c r="J18" s="57">
        <v>0</v>
      </c>
      <c r="K18" s="58">
        <v>556</v>
      </c>
      <c r="L18" s="67">
        <f t="shared" ref="L18:L24" si="7">SUM(M18:O18)</f>
        <v>531</v>
      </c>
      <c r="M18" s="57">
        <v>531</v>
      </c>
      <c r="N18" s="57">
        <v>0</v>
      </c>
      <c r="O18" s="140">
        <v>0</v>
      </c>
      <c r="P18" s="71">
        <f t="shared" ref="P18:P24" si="8">SUM(Q18:R18)</f>
        <v>0</v>
      </c>
      <c r="Q18" s="57">
        <v>0</v>
      </c>
      <c r="R18" s="58">
        <v>0</v>
      </c>
      <c r="S18" s="67">
        <f t="shared" si="4"/>
        <v>0</v>
      </c>
      <c r="T18" s="57">
        <v>0</v>
      </c>
      <c r="U18" s="57">
        <v>0</v>
      </c>
      <c r="V18" s="57">
        <v>0</v>
      </c>
      <c r="W18" s="57">
        <v>0</v>
      </c>
      <c r="X18" s="71">
        <f t="shared" ref="X18:X24" si="9">SUM(Y18:Z18)</f>
        <v>0</v>
      </c>
      <c r="Y18" s="57">
        <v>0</v>
      </c>
      <c r="Z18" s="58">
        <v>0</v>
      </c>
    </row>
    <row r="19" spans="1:27" ht="24.95" customHeight="1" x14ac:dyDescent="0.2">
      <c r="A19" s="96" t="s">
        <v>3</v>
      </c>
      <c r="B19" s="65" t="s">
        <v>0</v>
      </c>
      <c r="C19" s="111">
        <v>50082825</v>
      </c>
      <c r="D19" s="143" t="s">
        <v>60</v>
      </c>
      <c r="E19" s="69">
        <f t="shared" si="3"/>
        <v>251</v>
      </c>
      <c r="F19" s="67">
        <f t="shared" si="5"/>
        <v>0</v>
      </c>
      <c r="G19" s="57">
        <v>0</v>
      </c>
      <c r="H19" s="140">
        <v>0</v>
      </c>
      <c r="I19" s="71">
        <f t="shared" si="6"/>
        <v>0</v>
      </c>
      <c r="J19" s="57">
        <v>0</v>
      </c>
      <c r="K19" s="58">
        <v>0</v>
      </c>
      <c r="L19" s="67">
        <f t="shared" si="7"/>
        <v>241</v>
      </c>
      <c r="M19" s="57">
        <v>0</v>
      </c>
      <c r="N19" s="57">
        <v>241</v>
      </c>
      <c r="O19" s="140">
        <v>0</v>
      </c>
      <c r="P19" s="71">
        <f t="shared" si="8"/>
        <v>0</v>
      </c>
      <c r="Q19" s="57">
        <v>0</v>
      </c>
      <c r="R19" s="58">
        <v>0</v>
      </c>
      <c r="S19" s="67">
        <f t="shared" si="4"/>
        <v>10</v>
      </c>
      <c r="T19" s="93">
        <v>0</v>
      </c>
      <c r="U19" s="93">
        <v>0</v>
      </c>
      <c r="V19" s="93">
        <v>0</v>
      </c>
      <c r="W19" s="93">
        <v>10</v>
      </c>
      <c r="X19" s="71">
        <f t="shared" si="9"/>
        <v>0</v>
      </c>
      <c r="Y19" s="57">
        <v>0</v>
      </c>
      <c r="Z19" s="58">
        <v>0</v>
      </c>
    </row>
    <row r="20" spans="1:27" ht="24.95" customHeight="1" x14ac:dyDescent="0.2">
      <c r="A20" s="96" t="s">
        <v>6</v>
      </c>
      <c r="B20" s="65" t="s">
        <v>0</v>
      </c>
      <c r="C20" s="111">
        <v>50082833</v>
      </c>
      <c r="D20" s="143" t="s">
        <v>61</v>
      </c>
      <c r="E20" s="69">
        <f t="shared" si="3"/>
        <v>224</v>
      </c>
      <c r="F20" s="67">
        <f t="shared" si="5"/>
        <v>0</v>
      </c>
      <c r="G20" s="57">
        <v>0</v>
      </c>
      <c r="H20" s="140">
        <v>0</v>
      </c>
      <c r="I20" s="71">
        <f t="shared" si="6"/>
        <v>0</v>
      </c>
      <c r="J20" s="57">
        <v>0</v>
      </c>
      <c r="K20" s="58">
        <v>0</v>
      </c>
      <c r="L20" s="67">
        <f t="shared" si="7"/>
        <v>179</v>
      </c>
      <c r="M20" s="57">
        <v>0</v>
      </c>
      <c r="N20" s="57">
        <v>179</v>
      </c>
      <c r="O20" s="140">
        <v>0</v>
      </c>
      <c r="P20" s="71">
        <f t="shared" si="8"/>
        <v>0</v>
      </c>
      <c r="Q20" s="57">
        <v>0</v>
      </c>
      <c r="R20" s="58">
        <v>0</v>
      </c>
      <c r="S20" s="67">
        <f t="shared" si="4"/>
        <v>45</v>
      </c>
      <c r="T20" s="93">
        <v>0</v>
      </c>
      <c r="U20" s="93">
        <v>0</v>
      </c>
      <c r="V20" s="93">
        <v>0</v>
      </c>
      <c r="W20" s="93">
        <v>45</v>
      </c>
      <c r="X20" s="71">
        <f t="shared" si="9"/>
        <v>0</v>
      </c>
      <c r="Y20" s="57">
        <v>0</v>
      </c>
      <c r="Z20" s="58">
        <v>0</v>
      </c>
    </row>
    <row r="21" spans="1:27" ht="24.95" customHeight="1" x14ac:dyDescent="0.2">
      <c r="A21" s="96" t="s">
        <v>4</v>
      </c>
      <c r="B21" s="65" t="s">
        <v>0</v>
      </c>
      <c r="C21" s="111">
        <v>50082841</v>
      </c>
      <c r="D21" s="143" t="s">
        <v>62</v>
      </c>
      <c r="E21" s="69">
        <f t="shared" si="3"/>
        <v>174</v>
      </c>
      <c r="F21" s="67">
        <f t="shared" si="5"/>
        <v>0</v>
      </c>
      <c r="G21" s="57">
        <v>0</v>
      </c>
      <c r="H21" s="140">
        <v>0</v>
      </c>
      <c r="I21" s="71">
        <f t="shared" si="6"/>
        <v>0</v>
      </c>
      <c r="J21" s="57">
        <v>0</v>
      </c>
      <c r="K21" s="58">
        <v>0</v>
      </c>
      <c r="L21" s="67">
        <f t="shared" si="7"/>
        <v>134</v>
      </c>
      <c r="M21" s="57">
        <v>0</v>
      </c>
      <c r="N21" s="57">
        <v>134</v>
      </c>
      <c r="O21" s="140">
        <v>0</v>
      </c>
      <c r="P21" s="71">
        <f t="shared" si="8"/>
        <v>0</v>
      </c>
      <c r="Q21" s="57">
        <v>0</v>
      </c>
      <c r="R21" s="58">
        <v>0</v>
      </c>
      <c r="S21" s="67">
        <f t="shared" si="4"/>
        <v>40</v>
      </c>
      <c r="T21" s="93">
        <v>0</v>
      </c>
      <c r="U21" s="93">
        <v>0</v>
      </c>
      <c r="V21" s="93">
        <v>0</v>
      </c>
      <c r="W21" s="93">
        <v>40</v>
      </c>
      <c r="X21" s="71">
        <f t="shared" si="9"/>
        <v>0</v>
      </c>
      <c r="Y21" s="57">
        <v>0</v>
      </c>
      <c r="Z21" s="58">
        <v>0</v>
      </c>
    </row>
    <row r="22" spans="1:27" ht="24.95" customHeight="1" x14ac:dyDescent="0.2">
      <c r="A22" s="96" t="s">
        <v>5</v>
      </c>
      <c r="B22" s="65" t="s">
        <v>1</v>
      </c>
      <c r="C22" s="111">
        <v>50072900</v>
      </c>
      <c r="D22" s="143" t="s">
        <v>63</v>
      </c>
      <c r="E22" s="69">
        <f t="shared" si="3"/>
        <v>229</v>
      </c>
      <c r="F22" s="67">
        <f t="shared" si="5"/>
        <v>0</v>
      </c>
      <c r="G22" s="57">
        <v>0</v>
      </c>
      <c r="H22" s="140">
        <v>0</v>
      </c>
      <c r="I22" s="71">
        <f t="shared" si="6"/>
        <v>0</v>
      </c>
      <c r="J22" s="57">
        <v>0</v>
      </c>
      <c r="K22" s="58">
        <v>0</v>
      </c>
      <c r="L22" s="67">
        <f t="shared" si="7"/>
        <v>210</v>
      </c>
      <c r="M22" s="57">
        <v>0</v>
      </c>
      <c r="N22" s="57">
        <v>210</v>
      </c>
      <c r="O22" s="140">
        <v>0</v>
      </c>
      <c r="P22" s="71">
        <f t="shared" si="8"/>
        <v>0</v>
      </c>
      <c r="Q22" s="57">
        <v>0</v>
      </c>
      <c r="R22" s="58">
        <v>0</v>
      </c>
      <c r="S22" s="67">
        <f t="shared" si="4"/>
        <v>19</v>
      </c>
      <c r="T22" s="93">
        <v>0</v>
      </c>
      <c r="U22" s="93">
        <v>0</v>
      </c>
      <c r="V22" s="93">
        <v>0</v>
      </c>
      <c r="W22" s="93">
        <v>19</v>
      </c>
      <c r="X22" s="71">
        <f t="shared" si="9"/>
        <v>0</v>
      </c>
      <c r="Y22" s="57">
        <v>0</v>
      </c>
      <c r="Z22" s="58">
        <v>0</v>
      </c>
    </row>
    <row r="23" spans="1:27" ht="24.95" customHeight="1" x14ac:dyDescent="0.2">
      <c r="A23" s="96" t="s">
        <v>7</v>
      </c>
      <c r="B23" s="65" t="s">
        <v>1</v>
      </c>
      <c r="C23" s="111">
        <v>50082850</v>
      </c>
      <c r="D23" s="143" t="s">
        <v>64</v>
      </c>
      <c r="E23" s="69">
        <f t="shared" si="3"/>
        <v>204</v>
      </c>
      <c r="F23" s="67">
        <f t="shared" si="5"/>
        <v>0</v>
      </c>
      <c r="G23" s="57">
        <v>0</v>
      </c>
      <c r="H23" s="140">
        <v>0</v>
      </c>
      <c r="I23" s="71">
        <f t="shared" si="6"/>
        <v>0</v>
      </c>
      <c r="J23" s="57">
        <v>0</v>
      </c>
      <c r="K23" s="58">
        <v>0</v>
      </c>
      <c r="L23" s="67">
        <f t="shared" si="7"/>
        <v>194</v>
      </c>
      <c r="M23" s="57">
        <v>0</v>
      </c>
      <c r="N23" s="57">
        <v>194</v>
      </c>
      <c r="O23" s="140">
        <v>0</v>
      </c>
      <c r="P23" s="71">
        <f t="shared" si="8"/>
        <v>0</v>
      </c>
      <c r="Q23" s="57">
        <v>0</v>
      </c>
      <c r="R23" s="58">
        <v>0</v>
      </c>
      <c r="S23" s="67">
        <f t="shared" si="4"/>
        <v>10</v>
      </c>
      <c r="T23" s="93">
        <v>0</v>
      </c>
      <c r="U23" s="93">
        <v>0</v>
      </c>
      <c r="V23" s="93">
        <v>0</v>
      </c>
      <c r="W23" s="93">
        <v>10</v>
      </c>
      <c r="X23" s="71">
        <f t="shared" si="9"/>
        <v>0</v>
      </c>
      <c r="Y23" s="57">
        <v>0</v>
      </c>
      <c r="Z23" s="58">
        <v>0</v>
      </c>
    </row>
    <row r="24" spans="1:27" ht="24.95" customHeight="1" thickBot="1" x14ac:dyDescent="0.25">
      <c r="A24" s="97" t="s">
        <v>8</v>
      </c>
      <c r="B24" s="66" t="s">
        <v>0</v>
      </c>
      <c r="C24" s="146">
        <v>50082868</v>
      </c>
      <c r="D24" s="144" t="s">
        <v>65</v>
      </c>
      <c r="E24" s="70">
        <f t="shared" si="3"/>
        <v>159</v>
      </c>
      <c r="F24" s="68">
        <f t="shared" si="5"/>
        <v>0</v>
      </c>
      <c r="G24" s="59">
        <v>0</v>
      </c>
      <c r="H24" s="141">
        <v>0</v>
      </c>
      <c r="I24" s="72">
        <f t="shared" si="6"/>
        <v>0</v>
      </c>
      <c r="J24" s="59">
        <v>0</v>
      </c>
      <c r="K24" s="60">
        <v>0</v>
      </c>
      <c r="L24" s="68">
        <f t="shared" si="7"/>
        <v>119</v>
      </c>
      <c r="M24" s="59">
        <v>0</v>
      </c>
      <c r="N24" s="59">
        <v>119</v>
      </c>
      <c r="O24" s="141">
        <v>0</v>
      </c>
      <c r="P24" s="72">
        <f t="shared" si="8"/>
        <v>0</v>
      </c>
      <c r="Q24" s="59">
        <v>0</v>
      </c>
      <c r="R24" s="60">
        <v>0</v>
      </c>
      <c r="S24" s="68">
        <f t="shared" si="4"/>
        <v>40</v>
      </c>
      <c r="T24" s="94">
        <v>0</v>
      </c>
      <c r="U24" s="94">
        <v>0</v>
      </c>
      <c r="V24" s="94">
        <v>0</v>
      </c>
      <c r="W24" s="94">
        <v>40</v>
      </c>
      <c r="X24" s="72">
        <f t="shared" si="9"/>
        <v>0</v>
      </c>
      <c r="Y24" s="59">
        <v>0</v>
      </c>
      <c r="Z24" s="60">
        <v>0</v>
      </c>
    </row>
    <row r="25" spans="1:27" ht="13.5" customHeight="1" x14ac:dyDescent="0.2">
      <c r="C25" s="54"/>
      <c r="D25" s="50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</row>
    <row r="26" spans="1:27" ht="13.5" customHeight="1" x14ac:dyDescent="0.2">
      <c r="A26" s="83" t="s">
        <v>42</v>
      </c>
      <c r="C26" s="54"/>
      <c r="D26" s="50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</row>
    <row r="27" spans="1:27" ht="13.5" customHeight="1" x14ac:dyDescent="0.2">
      <c r="A27" s="84" t="s">
        <v>54</v>
      </c>
      <c r="C27" s="54"/>
      <c r="D27" s="50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  <c r="AA27" s="87"/>
    </row>
    <row r="28" spans="1:27" ht="13.5" customHeight="1" x14ac:dyDescent="0.2">
      <c r="A28" s="83" t="s">
        <v>47</v>
      </c>
      <c r="C28" s="54"/>
      <c r="D28" s="50"/>
      <c r="E28" s="87"/>
      <c r="F28" s="87"/>
      <c r="G28" s="87"/>
      <c r="H28" s="87"/>
      <c r="I28" s="87"/>
      <c r="J28" s="87"/>
      <c r="K28" s="87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29" spans="1:27" ht="13.5" customHeight="1" x14ac:dyDescent="0.2">
      <c r="C29" s="53"/>
      <c r="D29" s="50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</row>
    <row r="30" spans="1:27" ht="13.5" customHeight="1" x14ac:dyDescent="0.2">
      <c r="C30" s="53"/>
      <c r="D30" s="50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</row>
    <row r="31" spans="1:27" ht="13.5" customHeight="1" x14ac:dyDescent="0.2">
      <c r="E31" s="88"/>
      <c r="F31" s="88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</row>
    <row r="32" spans="1:27" ht="13.5" customHeight="1" x14ac:dyDescent="0.2">
      <c r="E32" s="88"/>
      <c r="F32" s="88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</row>
    <row r="33" spans="5:27" ht="13.5" customHeight="1" x14ac:dyDescent="0.2">
      <c r="E33" s="88"/>
      <c r="F33" s="88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</row>
    <row r="34" spans="5:27" ht="13.5" customHeight="1" x14ac:dyDescent="0.2">
      <c r="E34" s="88"/>
      <c r="F34" s="88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</row>
    <row r="35" spans="5:27" ht="13.5" customHeight="1" x14ac:dyDescent="0.2">
      <c r="E35" s="88"/>
      <c r="F35" s="88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</row>
    <row r="36" spans="5:27" ht="13.5" customHeight="1" x14ac:dyDescent="0.2">
      <c r="E36" s="88"/>
      <c r="F36" s="88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  <c r="AA36" s="89"/>
    </row>
    <row r="37" spans="5:27" ht="13.5" customHeight="1" x14ac:dyDescent="0.2">
      <c r="E37" s="88"/>
      <c r="F37" s="88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</row>
    <row r="38" spans="5:27" ht="13.5" customHeight="1" x14ac:dyDescent="0.2">
      <c r="E38" s="88"/>
      <c r="F38" s="88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</row>
    <row r="39" spans="5:27" ht="13.5" customHeight="1" x14ac:dyDescent="0.2">
      <c r="E39" s="88"/>
      <c r="F39" s="88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</row>
    <row r="40" spans="5:27" ht="13.5" customHeight="1" x14ac:dyDescent="0.2">
      <c r="E40" s="88"/>
      <c r="F40" s="88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</row>
    <row r="41" spans="5:27" ht="13.5" customHeight="1" x14ac:dyDescent="0.2">
      <c r="E41" s="88"/>
      <c r="F41" s="88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</row>
    <row r="42" spans="5:27" ht="13.5" customHeight="1" x14ac:dyDescent="0.2">
      <c r="E42" s="88"/>
      <c r="F42" s="88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</row>
    <row r="43" spans="5:27" ht="13.5" customHeight="1" x14ac:dyDescent="0.2">
      <c r="E43" s="88"/>
      <c r="F43" s="88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</row>
    <row r="44" spans="5:27" ht="13.5" customHeight="1" x14ac:dyDescent="0.2">
      <c r="E44" s="88"/>
      <c r="F44" s="88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</row>
    <row r="45" spans="5:27" ht="13.5" customHeight="1" x14ac:dyDescent="0.2">
      <c r="E45" s="88"/>
      <c r="F45" s="88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</row>
    <row r="46" spans="5:27" ht="13.5" customHeight="1" x14ac:dyDescent="0.2">
      <c r="E46" s="88"/>
      <c r="F46" s="88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</row>
    <row r="47" spans="5:27" ht="13.5" customHeight="1" x14ac:dyDescent="0.2">
      <c r="E47" s="88"/>
      <c r="F47" s="88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</row>
    <row r="48" spans="5:27" ht="13.5" customHeight="1" x14ac:dyDescent="0.2">
      <c r="E48" s="88"/>
      <c r="F48" s="88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</row>
    <row r="49" spans="5:27" ht="13.5" customHeight="1" x14ac:dyDescent="0.2">
      <c r="E49" s="88"/>
      <c r="F49" s="88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</row>
    <row r="50" spans="5:27" ht="13.5" customHeight="1" x14ac:dyDescent="0.2">
      <c r="E50" s="88"/>
      <c r="F50" s="88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</row>
    <row r="51" spans="5:27" ht="13.5" customHeight="1" x14ac:dyDescent="0.2">
      <c r="E51" s="88"/>
      <c r="F51" s="88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</row>
    <row r="52" spans="5:27" ht="13.5" customHeight="1" x14ac:dyDescent="0.2">
      <c r="E52" s="88"/>
      <c r="F52" s="88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</row>
    <row r="53" spans="5:27" ht="13.5" customHeight="1" x14ac:dyDescent="0.2">
      <c r="E53" s="88"/>
      <c r="F53" s="88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</row>
    <row r="54" spans="5:27" ht="13.5" customHeight="1" x14ac:dyDescent="0.2">
      <c r="E54" s="88"/>
      <c r="F54" s="88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</row>
    <row r="55" spans="5:27" ht="13.5" customHeight="1" x14ac:dyDescent="0.2">
      <c r="E55" s="88"/>
      <c r="F55" s="88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</row>
    <row r="56" spans="5:27" ht="13.5" customHeight="1" x14ac:dyDescent="0.2">
      <c r="E56" s="88"/>
      <c r="F56" s="88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</row>
    <row r="57" spans="5:27" ht="13.5" customHeight="1" x14ac:dyDescent="0.2">
      <c r="E57" s="88"/>
      <c r="F57" s="88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</row>
    <row r="58" spans="5:27" ht="13.5" customHeight="1" x14ac:dyDescent="0.2">
      <c r="E58" s="88"/>
      <c r="F58" s="88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</row>
    <row r="59" spans="5:27" ht="13.5" customHeight="1" x14ac:dyDescent="0.2">
      <c r="E59" s="88"/>
      <c r="F59" s="88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</row>
    <row r="60" spans="5:27" ht="13.5" customHeight="1" x14ac:dyDescent="0.2">
      <c r="E60" s="88"/>
      <c r="F60" s="88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</row>
    <row r="61" spans="5:27" ht="13.5" customHeight="1" x14ac:dyDescent="0.2">
      <c r="E61" s="88"/>
      <c r="F61" s="88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</row>
    <row r="62" spans="5:27" ht="13.5" customHeight="1" x14ac:dyDescent="0.2">
      <c r="E62" s="88"/>
      <c r="F62" s="88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</row>
    <row r="63" spans="5:27" ht="13.5" customHeight="1" x14ac:dyDescent="0.2">
      <c r="E63" s="88"/>
      <c r="F63" s="88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5:27" ht="13.5" customHeight="1" x14ac:dyDescent="0.2">
      <c r="E64" s="88"/>
      <c r="F64" s="88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  <c r="AA64" s="89"/>
    </row>
    <row r="65" spans="5:27" ht="13.5" customHeight="1" x14ac:dyDescent="0.2">
      <c r="E65" s="88"/>
      <c r="F65" s="88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</row>
    <row r="66" spans="5:27" ht="13.5" customHeight="1" x14ac:dyDescent="0.2">
      <c r="E66" s="88"/>
      <c r="F66" s="88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  <c r="AA66" s="89"/>
    </row>
    <row r="67" spans="5:27" ht="13.5" customHeight="1" x14ac:dyDescent="0.2">
      <c r="E67" s="88"/>
      <c r="F67" s="88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  <c r="AA67" s="89"/>
    </row>
    <row r="68" spans="5:27" ht="13.5" customHeight="1" x14ac:dyDescent="0.2">
      <c r="E68" s="88"/>
      <c r="F68" s="88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</row>
    <row r="69" spans="5:27" ht="13.5" customHeight="1" x14ac:dyDescent="0.2">
      <c r="E69" s="88"/>
      <c r="F69" s="88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  <c r="AA69" s="89"/>
    </row>
    <row r="70" spans="5:27" ht="13.5" customHeight="1" x14ac:dyDescent="0.2">
      <c r="E70" s="88"/>
      <c r="F70" s="88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  <c r="AA70" s="89"/>
    </row>
    <row r="71" spans="5:27" ht="13.5" customHeight="1" x14ac:dyDescent="0.2">
      <c r="E71" s="88"/>
      <c r="F71" s="88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  <c r="AA71" s="89"/>
    </row>
    <row r="72" spans="5:27" ht="13.5" customHeight="1" x14ac:dyDescent="0.2">
      <c r="E72" s="88"/>
      <c r="F72" s="88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5:27" ht="13.5" customHeight="1" x14ac:dyDescent="0.2">
      <c r="E73" s="88"/>
      <c r="F73" s="88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</row>
    <row r="74" spans="5:27" ht="13.5" customHeight="1" x14ac:dyDescent="0.2">
      <c r="E74" s="88"/>
      <c r="F74" s="88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  <c r="AA74" s="89"/>
    </row>
    <row r="75" spans="5:27" ht="13.5" customHeight="1" x14ac:dyDescent="0.2">
      <c r="E75" s="88"/>
      <c r="F75" s="88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</row>
    <row r="76" spans="5:27" ht="13.5" customHeight="1" x14ac:dyDescent="0.2">
      <c r="E76" s="88"/>
      <c r="F76" s="88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  <c r="AA76" s="89"/>
    </row>
    <row r="77" spans="5:27" ht="13.5" customHeight="1" x14ac:dyDescent="0.2">
      <c r="E77" s="88"/>
      <c r="F77" s="88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  <c r="AA77" s="89"/>
    </row>
    <row r="78" spans="5:27" ht="13.5" customHeight="1" x14ac:dyDescent="0.2">
      <c r="E78" s="88"/>
      <c r="F78" s="88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</row>
    <row r="79" spans="5:27" ht="13.5" customHeight="1" x14ac:dyDescent="0.2">
      <c r="E79" s="88"/>
      <c r="F79" s="88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  <c r="AA79" s="89"/>
    </row>
    <row r="80" spans="5:27" ht="13.5" customHeight="1" x14ac:dyDescent="0.2">
      <c r="E80" s="88"/>
      <c r="F80" s="88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</row>
    <row r="81" spans="5:27" ht="13.5" customHeight="1" x14ac:dyDescent="0.2">
      <c r="E81" s="88"/>
      <c r="F81" s="88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</row>
    <row r="82" spans="5:27" ht="13.5" customHeight="1" x14ac:dyDescent="0.2">
      <c r="E82" s="88"/>
      <c r="F82" s="88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</row>
    <row r="83" spans="5:27" ht="13.5" customHeight="1" x14ac:dyDescent="0.2">
      <c r="E83" s="88"/>
      <c r="F83" s="88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  <c r="AA83" s="89"/>
    </row>
    <row r="84" spans="5:27" ht="13.5" customHeight="1" x14ac:dyDescent="0.2">
      <c r="E84" s="88"/>
      <c r="F84" s="88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  <c r="AA84" s="89"/>
    </row>
    <row r="85" spans="5:27" ht="13.5" customHeight="1" x14ac:dyDescent="0.2">
      <c r="E85" s="88"/>
      <c r="F85" s="88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  <c r="AA85" s="89"/>
    </row>
    <row r="86" spans="5:27" ht="13.5" customHeight="1" x14ac:dyDescent="0.2">
      <c r="E86" s="88"/>
      <c r="F86" s="88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  <c r="AA86" s="89"/>
    </row>
    <row r="87" spans="5:27" ht="13.5" customHeight="1" x14ac:dyDescent="0.2">
      <c r="E87" s="88"/>
      <c r="F87" s="88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  <c r="AA87" s="89"/>
    </row>
    <row r="88" spans="5:27" ht="13.5" customHeight="1" x14ac:dyDescent="0.2">
      <c r="E88" s="88"/>
      <c r="F88" s="88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</row>
    <row r="89" spans="5:27" ht="13.5" customHeight="1" x14ac:dyDescent="0.2">
      <c r="E89" s="88"/>
      <c r="F89" s="88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</row>
    <row r="90" spans="5:27" ht="13.5" customHeight="1" x14ac:dyDescent="0.2">
      <c r="E90" s="88"/>
      <c r="F90" s="88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</row>
    <row r="91" spans="5:27" ht="13.5" customHeight="1" x14ac:dyDescent="0.2">
      <c r="E91" s="88"/>
      <c r="F91" s="88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</row>
    <row r="92" spans="5:27" ht="13.5" customHeight="1" x14ac:dyDescent="0.2">
      <c r="E92" s="88"/>
      <c r="F92" s="88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</row>
    <row r="93" spans="5:27" ht="13.5" customHeight="1" x14ac:dyDescent="0.2">
      <c r="E93" s="88"/>
      <c r="F93" s="88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</row>
    <row r="94" spans="5:27" ht="13.5" customHeight="1" x14ac:dyDescent="0.2">
      <c r="E94" s="88"/>
      <c r="F94" s="88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</row>
    <row r="95" spans="5:27" ht="13.5" customHeight="1" x14ac:dyDescent="0.2">
      <c r="E95" s="88"/>
      <c r="F95" s="88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</row>
    <row r="96" spans="5:27" ht="13.5" customHeight="1" x14ac:dyDescent="0.2">
      <c r="E96" s="88"/>
      <c r="F96" s="88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</row>
    <row r="97" spans="5:27" ht="13.5" customHeight="1" x14ac:dyDescent="0.2">
      <c r="E97" s="88"/>
      <c r="F97" s="88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</row>
    <row r="98" spans="5:27" ht="13.5" customHeight="1" x14ac:dyDescent="0.2">
      <c r="E98" s="88"/>
      <c r="F98" s="88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</row>
    <row r="99" spans="5:27" ht="13.5" customHeight="1" x14ac:dyDescent="0.2">
      <c r="E99" s="88"/>
      <c r="F99" s="88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</row>
    <row r="100" spans="5:27" ht="13.5" customHeight="1" x14ac:dyDescent="0.2">
      <c r="E100" s="88"/>
      <c r="F100" s="88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</row>
    <row r="101" spans="5:27" ht="13.5" customHeight="1" x14ac:dyDescent="0.2">
      <c r="E101" s="88"/>
      <c r="F101" s="88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</row>
    <row r="102" spans="5:27" ht="13.5" customHeight="1" x14ac:dyDescent="0.2">
      <c r="E102" s="88"/>
      <c r="F102" s="88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</row>
    <row r="103" spans="5:27" ht="13.5" customHeight="1" x14ac:dyDescent="0.2">
      <c r="E103" s="88"/>
      <c r="F103" s="88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5:27" ht="13.5" customHeight="1" x14ac:dyDescent="0.2">
      <c r="E104" s="88"/>
      <c r="F104" s="88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</row>
    <row r="105" spans="5:27" ht="13.5" customHeight="1" x14ac:dyDescent="0.2">
      <c r="E105" s="88"/>
      <c r="F105" s="88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</row>
    <row r="106" spans="5:27" ht="13.5" customHeight="1" x14ac:dyDescent="0.2">
      <c r="E106" s="88"/>
      <c r="F106" s="88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</row>
    <row r="107" spans="5:27" ht="13.5" customHeight="1" x14ac:dyDescent="0.2">
      <c r="E107" s="88"/>
      <c r="F107" s="88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</row>
    <row r="108" spans="5:27" ht="13.5" customHeight="1" x14ac:dyDescent="0.2">
      <c r="E108" s="88"/>
      <c r="F108" s="88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</row>
    <row r="109" spans="5:27" ht="13.5" customHeight="1" x14ac:dyDescent="0.2">
      <c r="E109" s="88"/>
      <c r="F109" s="88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</row>
    <row r="110" spans="5:27" ht="13.5" customHeight="1" x14ac:dyDescent="0.2">
      <c r="E110" s="88"/>
      <c r="F110" s="88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</row>
    <row r="111" spans="5:27" ht="13.5" customHeight="1" x14ac:dyDescent="0.2">
      <c r="E111" s="88"/>
      <c r="F111" s="88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</row>
    <row r="112" spans="5:27" ht="13.5" customHeight="1" x14ac:dyDescent="0.2">
      <c r="E112" s="88"/>
      <c r="F112" s="88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</row>
    <row r="113" spans="5:27" ht="13.5" customHeight="1" x14ac:dyDescent="0.2">
      <c r="E113" s="88"/>
      <c r="F113" s="88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  <c r="AA113" s="89"/>
    </row>
    <row r="114" spans="5:27" ht="13.5" customHeight="1" x14ac:dyDescent="0.2">
      <c r="E114" s="88"/>
      <c r="F114" s="88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  <c r="AA114" s="89"/>
    </row>
    <row r="115" spans="5:27" ht="13.5" customHeight="1" x14ac:dyDescent="0.2">
      <c r="E115" s="88"/>
      <c r="F115" s="88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  <c r="AA115" s="89"/>
    </row>
    <row r="116" spans="5:27" ht="13.5" customHeight="1" x14ac:dyDescent="0.2">
      <c r="E116" s="88"/>
      <c r="F116" s="88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  <c r="AA116" s="89"/>
    </row>
    <row r="117" spans="5:27" ht="13.5" customHeight="1" x14ac:dyDescent="0.2">
      <c r="E117" s="88"/>
      <c r="F117" s="88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  <c r="AA117" s="89"/>
    </row>
    <row r="118" spans="5:27" ht="13.5" customHeight="1" x14ac:dyDescent="0.2">
      <c r="E118" s="88"/>
      <c r="F118" s="88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</row>
    <row r="119" spans="5:27" ht="13.5" customHeight="1" x14ac:dyDescent="0.2">
      <c r="E119" s="88"/>
      <c r="F119" s="88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  <c r="AA119" s="89"/>
    </row>
    <row r="120" spans="5:27" ht="13.5" customHeight="1" x14ac:dyDescent="0.2">
      <c r="E120" s="88"/>
      <c r="F120" s="88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  <c r="AA120" s="89"/>
    </row>
    <row r="121" spans="5:27" ht="13.5" customHeight="1" x14ac:dyDescent="0.2">
      <c r="E121" s="88"/>
      <c r="F121" s="88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  <c r="AA121" s="89"/>
    </row>
    <row r="122" spans="5:27" ht="13.5" customHeight="1" x14ac:dyDescent="0.2">
      <c r="E122" s="88"/>
      <c r="F122" s="88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  <c r="AA122" s="89"/>
    </row>
    <row r="123" spans="5:27" ht="13.5" customHeight="1" x14ac:dyDescent="0.2">
      <c r="E123" s="88"/>
      <c r="F123" s="88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  <c r="AA123" s="89"/>
    </row>
    <row r="124" spans="5:27" ht="13.5" customHeight="1" x14ac:dyDescent="0.2">
      <c r="E124" s="88"/>
      <c r="F124" s="88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  <c r="AA124" s="89"/>
    </row>
    <row r="125" spans="5:27" ht="13.5" customHeight="1" x14ac:dyDescent="0.2">
      <c r="E125" s="88"/>
      <c r="F125" s="88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  <c r="AA125" s="89"/>
    </row>
    <row r="126" spans="5:27" ht="13.5" customHeight="1" x14ac:dyDescent="0.2">
      <c r="E126" s="88"/>
      <c r="F126" s="88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  <c r="AA126" s="89"/>
    </row>
    <row r="127" spans="5:27" ht="13.5" customHeight="1" x14ac:dyDescent="0.2">
      <c r="E127" s="88"/>
      <c r="F127" s="88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  <c r="AA127" s="89"/>
    </row>
    <row r="128" spans="5:27" ht="13.5" customHeight="1" x14ac:dyDescent="0.2">
      <c r="E128" s="88"/>
      <c r="F128" s="88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  <c r="AA128" s="89"/>
    </row>
    <row r="129" spans="5:27" ht="13.5" customHeight="1" x14ac:dyDescent="0.2">
      <c r="E129" s="88"/>
      <c r="F129" s="88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  <c r="AA129" s="89"/>
    </row>
    <row r="130" spans="5:27" ht="13.5" customHeight="1" x14ac:dyDescent="0.2">
      <c r="E130" s="88"/>
      <c r="F130" s="88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  <c r="AA130" s="89"/>
    </row>
    <row r="131" spans="5:27" ht="13.5" customHeight="1" x14ac:dyDescent="0.2">
      <c r="E131" s="88"/>
      <c r="F131" s="88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  <c r="AA131" s="89"/>
    </row>
    <row r="132" spans="5:27" ht="13.5" customHeight="1" x14ac:dyDescent="0.2">
      <c r="E132" s="88"/>
      <c r="F132" s="88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  <c r="AA132" s="89"/>
    </row>
    <row r="133" spans="5:27" ht="13.5" customHeight="1" x14ac:dyDescent="0.2">
      <c r="E133" s="88"/>
      <c r="F133" s="88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</row>
    <row r="134" spans="5:27" ht="13.5" customHeight="1" x14ac:dyDescent="0.2">
      <c r="E134" s="88"/>
      <c r="F134" s="88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  <c r="AA134" s="89"/>
    </row>
    <row r="135" spans="5:27" ht="13.5" customHeight="1" x14ac:dyDescent="0.2">
      <c r="E135" s="88"/>
      <c r="F135" s="88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</row>
    <row r="136" spans="5:27" ht="13.5" customHeight="1" x14ac:dyDescent="0.2">
      <c r="E136" s="88"/>
      <c r="F136" s="88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</row>
    <row r="137" spans="5:27" ht="13.5" customHeight="1" x14ac:dyDescent="0.2">
      <c r="E137" s="88"/>
      <c r="F137" s="88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  <c r="AA137" s="89"/>
    </row>
    <row r="138" spans="5:27" ht="13.5" customHeight="1" x14ac:dyDescent="0.2">
      <c r="E138" s="88"/>
      <c r="F138" s="88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  <c r="AA138" s="89"/>
    </row>
    <row r="139" spans="5:27" ht="13.5" customHeight="1" x14ac:dyDescent="0.2">
      <c r="E139" s="88"/>
      <c r="F139" s="88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  <c r="AA139" s="89"/>
    </row>
    <row r="140" spans="5:27" ht="13.5" customHeight="1" x14ac:dyDescent="0.2">
      <c r="E140" s="88"/>
      <c r="F140" s="88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  <c r="AA140" s="89"/>
    </row>
    <row r="141" spans="5:27" ht="13.5" customHeight="1" x14ac:dyDescent="0.2">
      <c r="E141" s="88"/>
      <c r="F141" s="88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  <c r="AA141" s="89"/>
    </row>
    <row r="142" spans="5:27" ht="13.5" customHeight="1" x14ac:dyDescent="0.2">
      <c r="E142" s="88"/>
      <c r="F142" s="88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  <c r="AA142" s="89"/>
    </row>
    <row r="143" spans="5:27" ht="13.5" customHeight="1" x14ac:dyDescent="0.2">
      <c r="E143" s="88"/>
      <c r="F143" s="88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  <c r="AA143" s="89"/>
    </row>
    <row r="144" spans="5:27" ht="13.5" customHeight="1" x14ac:dyDescent="0.2">
      <c r="E144" s="88"/>
      <c r="F144" s="88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  <c r="AA144" s="89"/>
    </row>
    <row r="145" spans="5:27" ht="13.5" customHeight="1" x14ac:dyDescent="0.2">
      <c r="E145" s="88"/>
      <c r="F145" s="88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  <c r="AA145" s="89"/>
    </row>
    <row r="146" spans="5:27" ht="13.5" customHeight="1" x14ac:dyDescent="0.2">
      <c r="E146" s="88"/>
      <c r="F146" s="88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</row>
    <row r="147" spans="5:27" ht="13.5" customHeight="1" x14ac:dyDescent="0.2">
      <c r="E147" s="88"/>
      <c r="F147" s="88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  <c r="AA147" s="89"/>
    </row>
    <row r="148" spans="5:27" ht="13.5" customHeight="1" x14ac:dyDescent="0.2">
      <c r="E148" s="88"/>
      <c r="F148" s="88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  <c r="AA148" s="89"/>
    </row>
    <row r="149" spans="5:27" ht="13.5" customHeight="1" x14ac:dyDescent="0.2">
      <c r="E149" s="88"/>
      <c r="F149" s="88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  <c r="AA149" s="89"/>
    </row>
    <row r="150" spans="5:27" ht="13.5" customHeight="1" x14ac:dyDescent="0.2">
      <c r="E150" s="88"/>
      <c r="F150" s="88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  <c r="AA150" s="89"/>
    </row>
    <row r="151" spans="5:27" ht="13.5" customHeight="1" x14ac:dyDescent="0.2">
      <c r="E151" s="88"/>
      <c r="F151" s="88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  <c r="AA151" s="89"/>
    </row>
    <row r="152" spans="5:27" ht="13.5" customHeight="1" x14ac:dyDescent="0.2">
      <c r="E152" s="88"/>
      <c r="F152" s="88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  <c r="AA152" s="89"/>
    </row>
    <row r="153" spans="5:27" ht="13.5" customHeight="1" x14ac:dyDescent="0.2">
      <c r="E153" s="88"/>
      <c r="F153" s="88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  <c r="AA153" s="89"/>
    </row>
    <row r="154" spans="5:27" ht="13.5" customHeight="1" x14ac:dyDescent="0.2">
      <c r="E154" s="88"/>
      <c r="F154" s="88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  <c r="AA154" s="89"/>
    </row>
    <row r="155" spans="5:27" ht="13.5" customHeight="1" x14ac:dyDescent="0.2">
      <c r="E155" s="88"/>
      <c r="F155" s="88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  <c r="AA155" s="89"/>
    </row>
    <row r="156" spans="5:27" ht="13.5" customHeight="1" x14ac:dyDescent="0.2">
      <c r="E156" s="88"/>
      <c r="F156" s="88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</row>
    <row r="157" spans="5:27" ht="13.5" customHeight="1" x14ac:dyDescent="0.2">
      <c r="E157" s="88"/>
      <c r="F157" s="88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  <c r="AA157" s="89"/>
    </row>
    <row r="158" spans="5:27" ht="13.5" customHeight="1" x14ac:dyDescent="0.2">
      <c r="E158" s="88"/>
      <c r="F158" s="88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  <c r="AA158" s="89"/>
    </row>
    <row r="159" spans="5:27" ht="13.5" customHeight="1" x14ac:dyDescent="0.2">
      <c r="E159" s="88"/>
      <c r="F159" s="88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  <c r="AA159" s="89"/>
    </row>
    <row r="160" spans="5:27" ht="13.5" customHeight="1" x14ac:dyDescent="0.2">
      <c r="E160" s="88"/>
      <c r="F160" s="88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  <c r="AA160" s="89"/>
    </row>
    <row r="161" spans="5:27" ht="13.5" customHeight="1" x14ac:dyDescent="0.2">
      <c r="E161" s="88"/>
      <c r="F161" s="88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  <c r="AA161" s="89"/>
    </row>
    <row r="162" spans="5:27" ht="13.5" customHeight="1" x14ac:dyDescent="0.2">
      <c r="E162" s="88"/>
      <c r="F162" s="88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  <c r="AA162" s="89"/>
    </row>
    <row r="163" spans="5:27" ht="13.5" customHeight="1" x14ac:dyDescent="0.2">
      <c r="E163" s="88"/>
      <c r="F163" s="88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  <c r="AA163" s="89"/>
    </row>
    <row r="164" spans="5:27" ht="13.5" customHeight="1" x14ac:dyDescent="0.2">
      <c r="E164" s="88"/>
      <c r="F164" s="88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  <c r="AA164" s="89"/>
    </row>
    <row r="165" spans="5:27" ht="13.5" customHeight="1" x14ac:dyDescent="0.2">
      <c r="E165" s="88"/>
      <c r="F165" s="88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  <c r="AA165" s="89"/>
    </row>
    <row r="166" spans="5:27" ht="13.5" customHeight="1" x14ac:dyDescent="0.2">
      <c r="E166" s="88"/>
      <c r="F166" s="88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  <c r="AA166" s="89"/>
    </row>
    <row r="167" spans="5:27" ht="13.5" customHeight="1" x14ac:dyDescent="0.2">
      <c r="E167" s="88"/>
      <c r="F167" s="88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  <c r="AA167" s="89"/>
    </row>
    <row r="168" spans="5:27" ht="13.5" customHeight="1" x14ac:dyDescent="0.2">
      <c r="E168" s="88"/>
      <c r="F168" s="88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  <c r="AA168" s="89"/>
    </row>
    <row r="169" spans="5:27" ht="13.5" customHeight="1" x14ac:dyDescent="0.2">
      <c r="E169" s="88"/>
      <c r="F169" s="88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  <c r="AA169" s="89"/>
    </row>
    <row r="170" spans="5:27" ht="13.5" customHeight="1" x14ac:dyDescent="0.2">
      <c r="E170" s="88"/>
      <c r="F170" s="88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</row>
    <row r="171" spans="5:27" ht="13.5" customHeight="1" x14ac:dyDescent="0.2">
      <c r="E171" s="88"/>
      <c r="F171" s="88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</row>
    <row r="172" spans="5:27" ht="13.5" customHeight="1" x14ac:dyDescent="0.2">
      <c r="E172" s="88"/>
      <c r="F172" s="88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</row>
    <row r="173" spans="5:27" ht="13.5" customHeight="1" x14ac:dyDescent="0.2">
      <c r="E173" s="88"/>
      <c r="F173" s="88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  <c r="AA173" s="89"/>
    </row>
    <row r="174" spans="5:27" ht="13.5" customHeight="1" x14ac:dyDescent="0.2">
      <c r="E174" s="88"/>
      <c r="F174" s="88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  <c r="AA174" s="89"/>
    </row>
    <row r="175" spans="5:27" ht="13.5" customHeight="1" x14ac:dyDescent="0.2">
      <c r="E175" s="88"/>
      <c r="F175" s="88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  <c r="AA175" s="89"/>
    </row>
    <row r="176" spans="5:27" ht="13.5" customHeight="1" x14ac:dyDescent="0.2">
      <c r="E176" s="88"/>
      <c r="F176" s="88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  <c r="AA176" s="89"/>
    </row>
    <row r="177" spans="5:27" ht="13.5" customHeight="1" x14ac:dyDescent="0.2">
      <c r="E177" s="88"/>
      <c r="F177" s="88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  <c r="AA177" s="89"/>
    </row>
    <row r="178" spans="5:27" ht="13.5" customHeight="1" x14ac:dyDescent="0.2">
      <c r="E178" s="88"/>
      <c r="F178" s="88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  <c r="AA178" s="89"/>
    </row>
    <row r="179" spans="5:27" ht="13.5" customHeight="1" x14ac:dyDescent="0.2">
      <c r="E179" s="88"/>
      <c r="F179" s="88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</row>
    <row r="180" spans="5:27" ht="13.5" customHeight="1" x14ac:dyDescent="0.2">
      <c r="E180" s="88"/>
      <c r="F180" s="88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  <c r="AA180" s="89"/>
    </row>
    <row r="181" spans="5:27" ht="13.5" customHeight="1" x14ac:dyDescent="0.2">
      <c r="E181" s="88"/>
      <c r="F181" s="88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</row>
    <row r="182" spans="5:27" ht="13.5" customHeight="1" x14ac:dyDescent="0.2">
      <c r="E182" s="88"/>
      <c r="F182" s="88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  <c r="AA182" s="89"/>
    </row>
    <row r="183" spans="5:27" ht="13.5" customHeight="1" x14ac:dyDescent="0.2">
      <c r="E183" s="88"/>
      <c r="F183" s="88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  <c r="AA183" s="89"/>
    </row>
    <row r="184" spans="5:27" ht="13.5" customHeight="1" x14ac:dyDescent="0.2">
      <c r="E184" s="88"/>
      <c r="F184" s="88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  <c r="AA184" s="89"/>
    </row>
    <row r="185" spans="5:27" ht="13.5" customHeight="1" x14ac:dyDescent="0.2">
      <c r="E185" s="91"/>
      <c r="F185" s="91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90"/>
      <c r="R185" s="90"/>
      <c r="S185" s="90"/>
      <c r="T185" s="90"/>
      <c r="U185" s="90"/>
      <c r="V185" s="90"/>
      <c r="W185" s="90"/>
      <c r="X185" s="90"/>
      <c r="Y185" s="90"/>
      <c r="Z185" s="90"/>
      <c r="AA185" s="90"/>
    </row>
    <row r="186" spans="5:27" ht="13.5" customHeight="1" x14ac:dyDescent="0.2">
      <c r="E186" s="91"/>
      <c r="F186" s="91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90"/>
      <c r="R186" s="90"/>
      <c r="S186" s="90"/>
      <c r="T186" s="90"/>
      <c r="U186" s="90"/>
      <c r="V186" s="90"/>
      <c r="W186" s="90"/>
      <c r="X186" s="90"/>
      <c r="Y186" s="90"/>
      <c r="Z186" s="90"/>
      <c r="AA186" s="90"/>
    </row>
    <row r="187" spans="5:27" ht="13.5" customHeight="1" x14ac:dyDescent="0.2">
      <c r="E187" s="91"/>
      <c r="F187" s="91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90"/>
      <c r="R187" s="90"/>
      <c r="S187" s="90"/>
      <c r="T187" s="90"/>
      <c r="U187" s="90"/>
      <c r="V187" s="90"/>
      <c r="W187" s="90"/>
      <c r="X187" s="90"/>
      <c r="Y187" s="90"/>
      <c r="Z187" s="90"/>
      <c r="AA187" s="90"/>
    </row>
    <row r="188" spans="5:27" ht="13.5" customHeight="1" x14ac:dyDescent="0.2">
      <c r="E188" s="91"/>
      <c r="F188" s="91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90"/>
      <c r="R188" s="90"/>
      <c r="S188" s="90"/>
      <c r="T188" s="90"/>
      <c r="U188" s="90"/>
      <c r="V188" s="90"/>
      <c r="W188" s="90"/>
      <c r="X188" s="90"/>
      <c r="Y188" s="90"/>
      <c r="Z188" s="90"/>
      <c r="AA188" s="90"/>
    </row>
    <row r="189" spans="5:27" ht="13.5" customHeight="1" x14ac:dyDescent="0.2">
      <c r="E189" s="91"/>
      <c r="F189" s="91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90"/>
      <c r="R189" s="90"/>
      <c r="S189" s="90"/>
      <c r="T189" s="90"/>
      <c r="U189" s="90"/>
      <c r="V189" s="90"/>
      <c r="W189" s="90"/>
      <c r="X189" s="90"/>
      <c r="Y189" s="90"/>
      <c r="Z189" s="90"/>
      <c r="AA189" s="90"/>
    </row>
    <row r="190" spans="5:27" ht="13.5" customHeight="1" x14ac:dyDescent="0.2">
      <c r="E190" s="91"/>
      <c r="F190" s="91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</row>
    <row r="191" spans="5:27" ht="13.5" customHeight="1" x14ac:dyDescent="0.2">
      <c r="E191" s="91"/>
      <c r="F191" s="91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</row>
    <row r="192" spans="5:27" ht="13.5" customHeight="1" x14ac:dyDescent="0.2">
      <c r="E192" s="91"/>
      <c r="F192" s="91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</row>
    <row r="193" spans="5:27" ht="13.5" customHeight="1" x14ac:dyDescent="0.2">
      <c r="E193" s="91"/>
      <c r="F193" s="91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90"/>
      <c r="R193" s="90"/>
      <c r="S193" s="90"/>
      <c r="T193" s="90"/>
      <c r="U193" s="90"/>
      <c r="V193" s="90"/>
      <c r="W193" s="90"/>
      <c r="X193" s="90"/>
      <c r="Y193" s="90"/>
      <c r="Z193" s="90"/>
      <c r="AA193" s="90"/>
    </row>
    <row r="194" spans="5:27" ht="13.5" customHeight="1" x14ac:dyDescent="0.2">
      <c r="E194" s="91"/>
      <c r="F194" s="91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90"/>
      <c r="R194" s="90"/>
      <c r="S194" s="90"/>
      <c r="T194" s="90"/>
      <c r="U194" s="90"/>
      <c r="V194" s="90"/>
      <c r="W194" s="90"/>
      <c r="X194" s="90"/>
      <c r="Y194" s="90"/>
      <c r="Z194" s="90"/>
      <c r="AA194" s="90"/>
    </row>
    <row r="195" spans="5:27" ht="13.5" customHeight="1" x14ac:dyDescent="0.2">
      <c r="E195" s="91"/>
      <c r="F195" s="91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90"/>
      <c r="R195" s="90"/>
      <c r="S195" s="90"/>
      <c r="T195" s="90"/>
      <c r="U195" s="90"/>
      <c r="V195" s="90"/>
      <c r="W195" s="90"/>
      <c r="X195" s="90"/>
      <c r="Y195" s="90"/>
      <c r="Z195" s="90"/>
      <c r="AA195" s="90"/>
    </row>
    <row r="196" spans="5:27" ht="13.5" customHeight="1" x14ac:dyDescent="0.2">
      <c r="E196" s="91"/>
      <c r="F196" s="91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</row>
    <row r="197" spans="5:27" ht="13.5" customHeight="1" x14ac:dyDescent="0.2">
      <c r="E197" s="91"/>
      <c r="F197" s="91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90"/>
      <c r="R197" s="90"/>
      <c r="S197" s="90"/>
      <c r="T197" s="90"/>
      <c r="U197" s="90"/>
      <c r="V197" s="90"/>
      <c r="W197" s="90"/>
      <c r="X197" s="90"/>
      <c r="Y197" s="90"/>
      <c r="Z197" s="90"/>
      <c r="AA197" s="90"/>
    </row>
    <row r="198" spans="5:27" ht="13.5" customHeight="1" x14ac:dyDescent="0.2">
      <c r="E198" s="91"/>
      <c r="F198" s="91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90"/>
      <c r="R198" s="90"/>
      <c r="S198" s="90"/>
      <c r="T198" s="90"/>
      <c r="U198" s="90"/>
      <c r="V198" s="90"/>
      <c r="W198" s="90"/>
      <c r="X198" s="90"/>
      <c r="Y198" s="90"/>
      <c r="Z198" s="90"/>
      <c r="AA198" s="90"/>
    </row>
    <row r="199" spans="5:27" ht="13.5" customHeight="1" x14ac:dyDescent="0.2">
      <c r="E199" s="91"/>
      <c r="F199" s="91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90"/>
      <c r="R199" s="90"/>
      <c r="S199" s="90"/>
      <c r="T199" s="90"/>
      <c r="U199" s="90"/>
      <c r="V199" s="90"/>
      <c r="W199" s="90"/>
      <c r="X199" s="90"/>
      <c r="Y199" s="90"/>
      <c r="Z199" s="90"/>
      <c r="AA199" s="90"/>
    </row>
    <row r="200" spans="5:27" ht="13.5" customHeight="1" x14ac:dyDescent="0.2">
      <c r="E200" s="91"/>
      <c r="F200" s="91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90"/>
      <c r="R200" s="90"/>
      <c r="S200" s="90"/>
      <c r="T200" s="90"/>
      <c r="U200" s="90"/>
      <c r="V200" s="90"/>
      <c r="W200" s="90"/>
      <c r="X200" s="90"/>
      <c r="Y200" s="90"/>
      <c r="Z200" s="90"/>
      <c r="AA200" s="90"/>
    </row>
    <row r="201" spans="5:27" ht="13.5" customHeight="1" x14ac:dyDescent="0.2">
      <c r="E201" s="91"/>
      <c r="F201" s="91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90"/>
      <c r="R201" s="90"/>
      <c r="S201" s="90"/>
      <c r="T201" s="90"/>
      <c r="U201" s="90"/>
      <c r="V201" s="90"/>
      <c r="W201" s="90"/>
      <c r="X201" s="90"/>
      <c r="Y201" s="90"/>
      <c r="Z201" s="90"/>
      <c r="AA201" s="90"/>
    </row>
    <row r="202" spans="5:27" ht="13.5" customHeight="1" x14ac:dyDescent="0.2">
      <c r="E202" s="91"/>
      <c r="F202" s="91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</row>
    <row r="203" spans="5:27" ht="13.5" customHeight="1" x14ac:dyDescent="0.2">
      <c r="E203" s="91"/>
      <c r="F203" s="91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90"/>
      <c r="R203" s="90"/>
      <c r="S203" s="90"/>
      <c r="T203" s="90"/>
      <c r="U203" s="90"/>
      <c r="V203" s="90"/>
      <c r="W203" s="90"/>
      <c r="X203" s="90"/>
      <c r="Y203" s="90"/>
      <c r="Z203" s="90"/>
      <c r="AA203" s="90"/>
    </row>
    <row r="204" spans="5:27" ht="13.5" customHeight="1" x14ac:dyDescent="0.2">
      <c r="E204" s="91"/>
      <c r="F204" s="91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90"/>
      <c r="R204" s="90"/>
      <c r="S204" s="90"/>
      <c r="T204" s="90"/>
      <c r="U204" s="90"/>
      <c r="V204" s="90"/>
      <c r="W204" s="90"/>
      <c r="X204" s="90"/>
      <c r="Y204" s="90"/>
      <c r="Z204" s="90"/>
      <c r="AA204" s="90"/>
    </row>
    <row r="205" spans="5:27" ht="13.5" customHeight="1" x14ac:dyDescent="0.2">
      <c r="E205" s="91"/>
      <c r="F205" s="91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90"/>
      <c r="R205" s="90"/>
      <c r="S205" s="90"/>
      <c r="T205" s="90"/>
      <c r="U205" s="90"/>
      <c r="V205" s="90"/>
      <c r="W205" s="90"/>
      <c r="X205" s="90"/>
      <c r="Y205" s="90"/>
      <c r="Z205" s="90"/>
      <c r="AA205" s="90"/>
    </row>
    <row r="206" spans="5:27" ht="13.5" customHeight="1" x14ac:dyDescent="0.2">
      <c r="E206" s="91"/>
      <c r="F206" s="91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90"/>
      <c r="R206" s="90"/>
      <c r="S206" s="90"/>
      <c r="T206" s="90"/>
      <c r="U206" s="90"/>
      <c r="V206" s="90"/>
      <c r="W206" s="90"/>
      <c r="X206" s="90"/>
      <c r="Y206" s="90"/>
      <c r="Z206" s="90"/>
      <c r="AA206" s="90"/>
    </row>
    <row r="207" spans="5:27" ht="13.5" customHeight="1" x14ac:dyDescent="0.2">
      <c r="E207" s="91"/>
      <c r="F207" s="91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90"/>
      <c r="R207" s="90"/>
      <c r="S207" s="90"/>
      <c r="T207" s="90"/>
      <c r="U207" s="90"/>
      <c r="V207" s="90"/>
      <c r="W207" s="90"/>
      <c r="X207" s="90"/>
      <c r="Y207" s="90"/>
      <c r="Z207" s="90"/>
      <c r="AA207" s="90"/>
    </row>
    <row r="208" spans="5:27" ht="13.5" customHeight="1" x14ac:dyDescent="0.2">
      <c r="E208" s="91"/>
      <c r="F208" s="91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0"/>
      <c r="AA208" s="90"/>
    </row>
    <row r="209" spans="5:27" ht="13.5" customHeight="1" x14ac:dyDescent="0.2">
      <c r="E209" s="91"/>
      <c r="F209" s="91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90"/>
      <c r="R209" s="90"/>
      <c r="S209" s="90"/>
      <c r="T209" s="90"/>
      <c r="U209" s="90"/>
      <c r="V209" s="90"/>
      <c r="W209" s="90"/>
      <c r="X209" s="90"/>
      <c r="Y209" s="90"/>
      <c r="Z209" s="90"/>
      <c r="AA209" s="90"/>
    </row>
    <row r="210" spans="5:27" ht="13.5" customHeight="1" x14ac:dyDescent="0.2">
      <c r="E210" s="91"/>
      <c r="F210" s="91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90"/>
      <c r="R210" s="90"/>
      <c r="S210" s="90"/>
      <c r="T210" s="90"/>
      <c r="U210" s="90"/>
      <c r="V210" s="90"/>
      <c r="W210" s="90"/>
      <c r="X210" s="90"/>
      <c r="Y210" s="90"/>
      <c r="Z210" s="90"/>
      <c r="AA210" s="90"/>
    </row>
    <row r="211" spans="5:27" ht="13.5" customHeight="1" x14ac:dyDescent="0.2">
      <c r="E211" s="91"/>
      <c r="F211" s="91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90"/>
      <c r="R211" s="90"/>
      <c r="S211" s="90"/>
      <c r="T211" s="90"/>
      <c r="U211" s="90"/>
      <c r="V211" s="90"/>
      <c r="W211" s="90"/>
      <c r="X211" s="90"/>
      <c r="Y211" s="90"/>
      <c r="Z211" s="90"/>
      <c r="AA211" s="90"/>
    </row>
    <row r="212" spans="5:27" ht="13.5" customHeight="1" x14ac:dyDescent="0.2">
      <c r="E212" s="91"/>
      <c r="F212" s="91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90"/>
      <c r="R212" s="90"/>
      <c r="S212" s="90"/>
      <c r="T212" s="90"/>
      <c r="U212" s="90"/>
      <c r="V212" s="90"/>
      <c r="W212" s="90"/>
      <c r="X212" s="90"/>
      <c r="Y212" s="90"/>
      <c r="Z212" s="90"/>
      <c r="AA212" s="90"/>
    </row>
    <row r="213" spans="5:27" ht="13.5" customHeight="1" x14ac:dyDescent="0.2">
      <c r="E213" s="91"/>
      <c r="F213" s="91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</row>
    <row r="214" spans="5:27" ht="13.5" customHeight="1" x14ac:dyDescent="0.2">
      <c r="E214" s="91"/>
      <c r="F214" s="91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90"/>
      <c r="R214" s="90"/>
      <c r="S214" s="90"/>
      <c r="T214" s="90"/>
      <c r="U214" s="90"/>
      <c r="V214" s="90"/>
      <c r="W214" s="90"/>
      <c r="X214" s="90"/>
      <c r="Y214" s="90"/>
      <c r="Z214" s="90"/>
      <c r="AA214" s="90"/>
    </row>
    <row r="215" spans="5:27" ht="13.5" customHeight="1" x14ac:dyDescent="0.2">
      <c r="E215" s="91"/>
      <c r="F215" s="91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90"/>
      <c r="R215" s="90"/>
      <c r="S215" s="90"/>
      <c r="T215" s="90"/>
      <c r="U215" s="90"/>
      <c r="V215" s="90"/>
      <c r="W215" s="90"/>
      <c r="X215" s="90"/>
      <c r="Y215" s="90"/>
      <c r="Z215" s="90"/>
      <c r="AA215" s="90"/>
    </row>
    <row r="216" spans="5:27" ht="13.5" customHeight="1" x14ac:dyDescent="0.2">
      <c r="E216" s="91"/>
      <c r="F216" s="91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90"/>
      <c r="R216" s="90"/>
      <c r="S216" s="90"/>
      <c r="T216" s="90"/>
      <c r="U216" s="90"/>
      <c r="V216" s="90"/>
      <c r="W216" s="90"/>
      <c r="X216" s="90"/>
      <c r="Y216" s="90"/>
      <c r="Z216" s="90"/>
      <c r="AA216" s="90"/>
    </row>
    <row r="217" spans="5:27" ht="13.5" customHeight="1" x14ac:dyDescent="0.2">
      <c r="E217" s="91"/>
      <c r="F217" s="91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90"/>
      <c r="R217" s="90"/>
      <c r="S217" s="90"/>
      <c r="T217" s="90"/>
      <c r="U217" s="90"/>
      <c r="V217" s="90"/>
      <c r="W217" s="90"/>
      <c r="X217" s="90"/>
      <c r="Y217" s="90"/>
      <c r="Z217" s="90"/>
      <c r="AA217" s="90"/>
    </row>
    <row r="218" spans="5:27" ht="13.5" customHeight="1" x14ac:dyDescent="0.2">
      <c r="E218" s="91"/>
      <c r="F218" s="91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90"/>
      <c r="R218" s="90"/>
      <c r="S218" s="90"/>
      <c r="T218" s="90"/>
      <c r="U218" s="90"/>
      <c r="V218" s="90"/>
      <c r="W218" s="90"/>
      <c r="X218" s="90"/>
      <c r="Y218" s="90"/>
      <c r="Z218" s="90"/>
      <c r="AA218" s="90"/>
    </row>
    <row r="219" spans="5:27" ht="13.5" customHeight="1" x14ac:dyDescent="0.2">
      <c r="E219" s="91"/>
      <c r="F219" s="91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90"/>
      <c r="R219" s="90"/>
      <c r="S219" s="90"/>
      <c r="T219" s="90"/>
      <c r="U219" s="90"/>
      <c r="V219" s="90"/>
      <c r="W219" s="90"/>
      <c r="X219" s="90"/>
      <c r="Y219" s="90"/>
      <c r="Z219" s="90"/>
      <c r="AA219" s="90"/>
    </row>
    <row r="220" spans="5:27" ht="13.5" customHeight="1" x14ac:dyDescent="0.2">
      <c r="E220" s="91"/>
      <c r="F220" s="91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90"/>
      <c r="R220" s="90"/>
      <c r="S220" s="90"/>
      <c r="T220" s="90"/>
      <c r="U220" s="90"/>
      <c r="V220" s="90"/>
      <c r="W220" s="90"/>
      <c r="X220" s="90"/>
      <c r="Y220" s="90"/>
      <c r="Z220" s="90"/>
      <c r="AA220" s="90"/>
    </row>
    <row r="221" spans="5:27" ht="13.5" customHeight="1" x14ac:dyDescent="0.2">
      <c r="E221" s="91"/>
      <c r="F221" s="91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90"/>
      <c r="R221" s="90"/>
      <c r="S221" s="90"/>
      <c r="T221" s="90"/>
      <c r="U221" s="90"/>
      <c r="V221" s="90"/>
      <c r="W221" s="90"/>
      <c r="X221" s="90"/>
      <c r="Y221" s="90"/>
      <c r="Z221" s="90"/>
      <c r="AA221" s="90"/>
    </row>
    <row r="222" spans="5:27" ht="13.5" customHeight="1" x14ac:dyDescent="0.2">
      <c r="E222" s="91"/>
      <c r="F222" s="91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90"/>
      <c r="R222" s="90"/>
      <c r="S222" s="90"/>
      <c r="T222" s="90"/>
      <c r="U222" s="90"/>
      <c r="V222" s="90"/>
      <c r="W222" s="90"/>
      <c r="X222" s="90"/>
      <c r="Y222" s="90"/>
      <c r="Z222" s="90"/>
      <c r="AA222" s="90"/>
    </row>
    <row r="223" spans="5:27" ht="13.5" customHeight="1" x14ac:dyDescent="0.2">
      <c r="E223" s="91"/>
      <c r="F223" s="91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90"/>
      <c r="R223" s="90"/>
      <c r="S223" s="90"/>
      <c r="T223" s="90"/>
      <c r="U223" s="90"/>
      <c r="V223" s="90"/>
      <c r="W223" s="90"/>
      <c r="X223" s="90"/>
      <c r="Y223" s="90"/>
      <c r="Z223" s="90"/>
      <c r="AA223" s="90"/>
    </row>
    <row r="224" spans="5:27" ht="13.5" customHeight="1" x14ac:dyDescent="0.2">
      <c r="E224" s="91"/>
      <c r="F224" s="91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90"/>
      <c r="R224" s="90"/>
      <c r="S224" s="90"/>
      <c r="T224" s="90"/>
      <c r="U224" s="90"/>
      <c r="V224" s="90"/>
      <c r="W224" s="90"/>
      <c r="X224" s="90"/>
      <c r="Y224" s="90"/>
      <c r="Z224" s="90"/>
      <c r="AA224" s="90"/>
    </row>
    <row r="225" spans="5:27" ht="13.5" customHeight="1" x14ac:dyDescent="0.2">
      <c r="E225" s="91"/>
      <c r="F225" s="91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90"/>
      <c r="R225" s="90"/>
      <c r="S225" s="90"/>
      <c r="T225" s="90"/>
      <c r="U225" s="90"/>
      <c r="V225" s="90"/>
      <c r="W225" s="90"/>
      <c r="X225" s="90"/>
      <c r="Y225" s="90"/>
      <c r="Z225" s="90"/>
      <c r="AA225" s="90"/>
    </row>
    <row r="226" spans="5:27" ht="13.5" customHeight="1" x14ac:dyDescent="0.2">
      <c r="E226" s="91"/>
      <c r="F226" s="91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90"/>
      <c r="R226" s="90"/>
      <c r="S226" s="90"/>
      <c r="T226" s="90"/>
      <c r="U226" s="90"/>
      <c r="V226" s="90"/>
      <c r="W226" s="90"/>
      <c r="X226" s="90"/>
      <c r="Y226" s="90"/>
      <c r="Z226" s="90"/>
      <c r="AA226" s="90"/>
    </row>
    <row r="227" spans="5:27" ht="13.5" customHeight="1" x14ac:dyDescent="0.2">
      <c r="E227" s="91"/>
      <c r="F227" s="91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90"/>
      <c r="R227" s="90"/>
      <c r="S227" s="90"/>
      <c r="T227" s="90"/>
      <c r="U227" s="90"/>
      <c r="V227" s="90"/>
      <c r="W227" s="90"/>
      <c r="X227" s="90"/>
      <c r="Y227" s="90"/>
      <c r="Z227" s="90"/>
      <c r="AA227" s="90"/>
    </row>
    <row r="228" spans="5:27" ht="13.5" customHeight="1" x14ac:dyDescent="0.2">
      <c r="E228" s="91"/>
      <c r="F228" s="91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90"/>
      <c r="R228" s="90"/>
      <c r="S228" s="90"/>
      <c r="T228" s="90"/>
      <c r="U228" s="90"/>
      <c r="V228" s="90"/>
      <c r="W228" s="90"/>
      <c r="X228" s="90"/>
      <c r="Y228" s="90"/>
      <c r="Z228" s="90"/>
      <c r="AA228" s="90"/>
    </row>
    <row r="229" spans="5:27" ht="13.5" customHeight="1" x14ac:dyDescent="0.2">
      <c r="E229" s="91"/>
      <c r="F229" s="91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90"/>
      <c r="R229" s="90"/>
      <c r="S229" s="90"/>
      <c r="T229" s="90"/>
      <c r="U229" s="90"/>
      <c r="V229" s="90"/>
      <c r="W229" s="90"/>
      <c r="X229" s="90"/>
      <c r="Y229" s="90"/>
      <c r="Z229" s="90"/>
      <c r="AA229" s="90"/>
    </row>
    <row r="230" spans="5:27" ht="13.5" customHeight="1" x14ac:dyDescent="0.2">
      <c r="E230" s="91"/>
      <c r="F230" s="91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90"/>
      <c r="R230" s="90"/>
      <c r="S230" s="90"/>
      <c r="T230" s="90"/>
      <c r="U230" s="90"/>
      <c r="V230" s="90"/>
      <c r="W230" s="90"/>
      <c r="X230" s="90"/>
      <c r="Y230" s="90"/>
      <c r="Z230" s="90"/>
      <c r="AA230" s="90"/>
    </row>
    <row r="231" spans="5:27" ht="13.5" customHeight="1" x14ac:dyDescent="0.2">
      <c r="E231" s="91"/>
      <c r="F231" s="91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90"/>
      <c r="R231" s="90"/>
      <c r="S231" s="90"/>
      <c r="T231" s="90"/>
      <c r="U231" s="90"/>
      <c r="V231" s="90"/>
      <c r="W231" s="90"/>
      <c r="X231" s="90"/>
      <c r="Y231" s="90"/>
      <c r="Z231" s="90"/>
      <c r="AA231" s="90"/>
    </row>
    <row r="232" spans="5:27" ht="13.5" customHeight="1" x14ac:dyDescent="0.2">
      <c r="E232" s="91"/>
      <c r="F232" s="91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</row>
    <row r="233" spans="5:27" ht="13.5" customHeight="1" x14ac:dyDescent="0.2">
      <c r="E233" s="91"/>
      <c r="F233" s="91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90"/>
      <c r="R233" s="90"/>
      <c r="S233" s="90"/>
      <c r="T233" s="90"/>
      <c r="U233" s="90"/>
      <c r="V233" s="90"/>
      <c r="W233" s="90"/>
      <c r="X233" s="90"/>
      <c r="Y233" s="90"/>
      <c r="Z233" s="90"/>
      <c r="AA233" s="90"/>
    </row>
    <row r="234" spans="5:27" ht="13.5" customHeight="1" x14ac:dyDescent="0.2">
      <c r="E234" s="91"/>
      <c r="F234" s="91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90"/>
      <c r="R234" s="90"/>
      <c r="S234" s="90"/>
      <c r="T234" s="90"/>
      <c r="U234" s="90"/>
      <c r="V234" s="90"/>
      <c r="W234" s="90"/>
      <c r="X234" s="90"/>
      <c r="Y234" s="90"/>
      <c r="Z234" s="90"/>
      <c r="AA234" s="90"/>
    </row>
    <row r="235" spans="5:27" ht="13.5" customHeight="1" x14ac:dyDescent="0.2">
      <c r="E235" s="91"/>
      <c r="F235" s="91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90"/>
      <c r="R235" s="90"/>
      <c r="S235" s="90"/>
      <c r="T235" s="90"/>
      <c r="U235" s="90"/>
      <c r="V235" s="90"/>
      <c r="W235" s="90"/>
      <c r="X235" s="90"/>
      <c r="Y235" s="90"/>
      <c r="Z235" s="90"/>
      <c r="AA235" s="90"/>
    </row>
    <row r="236" spans="5:27" ht="13.5" customHeight="1" x14ac:dyDescent="0.2">
      <c r="E236" s="91"/>
      <c r="F236" s="91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90"/>
      <c r="R236" s="90"/>
      <c r="S236" s="90"/>
      <c r="T236" s="90"/>
      <c r="U236" s="90"/>
      <c r="V236" s="90"/>
      <c r="W236" s="90"/>
      <c r="X236" s="90"/>
      <c r="Y236" s="90"/>
      <c r="Z236" s="90"/>
      <c r="AA236" s="90"/>
    </row>
    <row r="237" spans="5:27" ht="13.5" customHeight="1" x14ac:dyDescent="0.2">
      <c r="E237" s="91"/>
      <c r="F237" s="91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90"/>
      <c r="R237" s="90"/>
      <c r="S237" s="90"/>
      <c r="T237" s="90"/>
      <c r="U237" s="90"/>
      <c r="V237" s="90"/>
      <c r="W237" s="90"/>
      <c r="X237" s="90"/>
      <c r="Y237" s="90"/>
      <c r="Z237" s="90"/>
      <c r="AA237" s="90"/>
    </row>
    <row r="238" spans="5:27" ht="13.5" customHeight="1" x14ac:dyDescent="0.2">
      <c r="E238" s="91"/>
      <c r="F238" s="91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90"/>
      <c r="R238" s="90"/>
      <c r="S238" s="90"/>
      <c r="T238" s="90"/>
      <c r="U238" s="90"/>
      <c r="V238" s="90"/>
      <c r="W238" s="90"/>
      <c r="X238" s="90"/>
      <c r="Y238" s="90"/>
      <c r="Z238" s="90"/>
      <c r="AA238" s="90"/>
    </row>
    <row r="239" spans="5:27" ht="13.5" customHeight="1" x14ac:dyDescent="0.2">
      <c r="E239" s="91"/>
      <c r="F239" s="91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</row>
    <row r="240" spans="5:27" ht="13.5" customHeight="1" x14ac:dyDescent="0.2">
      <c r="E240" s="91"/>
      <c r="F240" s="91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</row>
    <row r="241" spans="5:27" ht="13.5" customHeight="1" x14ac:dyDescent="0.2">
      <c r="E241" s="91"/>
      <c r="F241" s="91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</row>
    <row r="242" spans="5:27" ht="13.5" customHeight="1" x14ac:dyDescent="0.2">
      <c r="E242" s="91"/>
      <c r="F242" s="91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</row>
    <row r="243" spans="5:27" ht="13.5" customHeight="1" x14ac:dyDescent="0.2">
      <c r="E243" s="91"/>
      <c r="F243" s="91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</row>
    <row r="244" spans="5:27" ht="13.5" customHeight="1" x14ac:dyDescent="0.2">
      <c r="E244" s="91"/>
      <c r="F244" s="91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</row>
    <row r="245" spans="5:27" ht="13.5" customHeight="1" x14ac:dyDescent="0.2">
      <c r="E245" s="91"/>
      <c r="F245" s="91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</row>
    <row r="246" spans="5:27" ht="13.5" customHeight="1" x14ac:dyDescent="0.2">
      <c r="E246" s="91"/>
      <c r="F246" s="91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</row>
    <row r="247" spans="5:27" ht="13.5" customHeight="1" x14ac:dyDescent="0.2">
      <c r="E247" s="91"/>
      <c r="F247" s="91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</row>
    <row r="248" spans="5:27" ht="13.5" customHeight="1" x14ac:dyDescent="0.2">
      <c r="E248" s="91"/>
      <c r="F248" s="91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</row>
    <row r="249" spans="5:27" ht="13.5" customHeight="1" x14ac:dyDescent="0.2">
      <c r="E249" s="91"/>
      <c r="F249" s="91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</row>
    <row r="250" spans="5:27" ht="13.5" customHeight="1" x14ac:dyDescent="0.2">
      <c r="E250" s="91"/>
      <c r="F250" s="91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</row>
    <row r="251" spans="5:27" ht="13.5" customHeight="1" x14ac:dyDescent="0.2">
      <c r="E251" s="91"/>
      <c r="F251" s="91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</row>
    <row r="252" spans="5:27" ht="13.5" customHeight="1" x14ac:dyDescent="0.2">
      <c r="E252" s="91"/>
      <c r="F252" s="91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</row>
    <row r="253" spans="5:27" ht="13.5" customHeight="1" x14ac:dyDescent="0.2">
      <c r="E253" s="91"/>
      <c r="F253" s="91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</row>
    <row r="254" spans="5:27" ht="13.5" customHeight="1" x14ac:dyDescent="0.2">
      <c r="E254" s="91"/>
      <c r="F254" s="91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</row>
    <row r="255" spans="5:27" ht="13.5" customHeight="1" x14ac:dyDescent="0.2">
      <c r="E255" s="91"/>
      <c r="F255" s="91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</row>
    <row r="256" spans="5:27" ht="13.5" customHeight="1" x14ac:dyDescent="0.2">
      <c r="E256" s="91"/>
      <c r="F256" s="91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</row>
    <row r="257" spans="5:27" ht="13.5" customHeight="1" x14ac:dyDescent="0.2">
      <c r="E257" s="91"/>
      <c r="F257" s="91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</row>
    <row r="258" spans="5:27" ht="13.5" customHeight="1" x14ac:dyDescent="0.2">
      <c r="E258" s="91"/>
      <c r="F258" s="91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</row>
    <row r="259" spans="5:27" ht="13.5" customHeight="1" x14ac:dyDescent="0.2"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</row>
    <row r="260" spans="5:27" ht="13.5" customHeight="1" x14ac:dyDescent="0.2"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</row>
    <row r="261" spans="5:27" ht="13.5" customHeight="1" x14ac:dyDescent="0.2"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</row>
    <row r="262" spans="5:27" ht="13.5" customHeight="1" x14ac:dyDescent="0.2"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</row>
    <row r="263" spans="5:27" ht="13.5" customHeight="1" x14ac:dyDescent="0.2"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</row>
    <row r="264" spans="5:27" ht="13.5" customHeight="1" x14ac:dyDescent="0.2"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</row>
    <row r="265" spans="5:27" ht="13.5" customHeight="1" x14ac:dyDescent="0.2"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</row>
    <row r="266" spans="5:27" ht="13.5" customHeight="1" x14ac:dyDescent="0.2"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</row>
  </sheetData>
  <sheetProtection password="8730" sheet="1"/>
  <mergeCells count="20">
    <mergeCell ref="A14:A16"/>
    <mergeCell ref="A9:Z9"/>
    <mergeCell ref="A11:A13"/>
    <mergeCell ref="F11:H12"/>
    <mergeCell ref="I11:K12"/>
    <mergeCell ref="L11:O12"/>
    <mergeCell ref="P11:R12"/>
    <mergeCell ref="S11:W12"/>
    <mergeCell ref="X11:Z12"/>
    <mergeCell ref="B11:B13"/>
    <mergeCell ref="C11:C13"/>
    <mergeCell ref="D11:D13"/>
    <mergeCell ref="E11:E13"/>
    <mergeCell ref="A8:Z8"/>
    <mergeCell ref="A4:Z4"/>
    <mergeCell ref="A1:Z1"/>
    <mergeCell ref="A2:Z2"/>
    <mergeCell ref="A3:Z3"/>
    <mergeCell ref="A5:Z5"/>
    <mergeCell ref="A7:Z7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W28"/>
  <sheetViews>
    <sheetView workbookViewId="0">
      <selection sqref="A1:Y1"/>
    </sheetView>
  </sheetViews>
  <sheetFormatPr defaultRowHeight="15" customHeight="1" x14ac:dyDescent="0.2"/>
  <cols>
    <col min="1" max="1" width="24.28515625" style="52" customWidth="1"/>
    <col min="2" max="2" width="9.7109375" style="53" customWidth="1"/>
    <col min="3" max="3" width="9.7109375" style="55" customWidth="1"/>
    <col min="4" max="4" width="55.7109375" style="52" customWidth="1"/>
    <col min="5" max="16" width="11.7109375" style="52" customWidth="1"/>
    <col min="17" max="17" width="13.7109375" style="52" customWidth="1"/>
    <col min="18" max="25" width="11.7109375" style="52" customWidth="1"/>
    <col min="26" max="16384" width="9.140625" style="52"/>
  </cols>
  <sheetData>
    <row r="1" spans="1:231" s="3" customFormat="1" ht="15" customHeight="1" x14ac:dyDescent="0.2">
      <c r="A1" s="397" t="s">
        <v>9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  <c r="V1" s="397"/>
      <c r="W1" s="397"/>
      <c r="X1" s="397"/>
      <c r="Y1" s="397"/>
    </row>
    <row r="2" spans="1:231" s="3" customFormat="1" ht="15" customHeight="1" x14ac:dyDescent="0.2">
      <c r="A2" s="397" t="s">
        <v>10</v>
      </c>
      <c r="B2" s="397"/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7"/>
      <c r="Q2" s="397"/>
      <c r="R2" s="397"/>
      <c r="S2" s="397"/>
      <c r="T2" s="397"/>
      <c r="U2" s="397"/>
      <c r="V2" s="397"/>
      <c r="W2" s="397"/>
      <c r="X2" s="397"/>
      <c r="Y2" s="397"/>
    </row>
    <row r="3" spans="1:231" s="3" customFormat="1" ht="15" customHeight="1" x14ac:dyDescent="0.2">
      <c r="A3" s="397" t="s">
        <v>40</v>
      </c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</row>
    <row r="4" spans="1:231" s="3" customFormat="1" ht="15" customHeight="1" x14ac:dyDescent="0.2">
      <c r="A4" s="397" t="s">
        <v>53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</row>
    <row r="5" spans="1:231" s="3" customFormat="1" ht="15" customHeight="1" x14ac:dyDescent="0.2">
      <c r="A5" s="397" t="s">
        <v>11</v>
      </c>
      <c r="B5" s="397"/>
      <c r="C5" s="397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</row>
    <row r="6" spans="1:231" s="5" customFormat="1" ht="15" customHeight="1" x14ac:dyDescent="0.2">
      <c r="A6" s="4"/>
      <c r="B6" s="1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31" s="8" customFormat="1" ht="15" customHeight="1" x14ac:dyDescent="0.2">
      <c r="A7" s="432" t="s">
        <v>12</v>
      </c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</row>
    <row r="8" spans="1:231" s="8" customFormat="1" ht="15" customHeight="1" x14ac:dyDescent="0.2">
      <c r="A8" s="432" t="s">
        <v>55</v>
      </c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</row>
    <row r="9" spans="1:231" s="8" customFormat="1" ht="15" customHeight="1" x14ac:dyDescent="0.2">
      <c r="A9" s="432" t="s">
        <v>41</v>
      </c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</row>
    <row r="10" spans="1:231" s="4" customFormat="1" ht="15" customHeight="1" thickBot="1" x14ac:dyDescent="0.25">
      <c r="B10" s="1"/>
      <c r="C10" s="1"/>
      <c r="E10" s="7"/>
      <c r="F10" s="7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</row>
    <row r="11" spans="1:231" s="2" customFormat="1" ht="15" customHeight="1" x14ac:dyDescent="0.2">
      <c r="A11" s="392" t="s">
        <v>34</v>
      </c>
      <c r="B11" s="392" t="s">
        <v>35</v>
      </c>
      <c r="C11" s="394" t="s">
        <v>13</v>
      </c>
      <c r="D11" s="392" t="s">
        <v>33</v>
      </c>
      <c r="E11" s="433" t="s">
        <v>14</v>
      </c>
      <c r="F11" s="420" t="s">
        <v>24</v>
      </c>
      <c r="G11" s="421"/>
      <c r="H11" s="422"/>
      <c r="I11" s="409" t="s">
        <v>25</v>
      </c>
      <c r="J11" s="410"/>
      <c r="K11" s="413"/>
      <c r="L11" s="441" t="s">
        <v>15</v>
      </c>
      <c r="M11" s="442"/>
      <c r="N11" s="442"/>
      <c r="O11" s="442"/>
      <c r="P11" s="403" t="s">
        <v>16</v>
      </c>
      <c r="Q11" s="404"/>
      <c r="R11" s="405"/>
      <c r="S11" s="409" t="s">
        <v>32</v>
      </c>
      <c r="T11" s="410"/>
      <c r="U11" s="410"/>
      <c r="V11" s="413"/>
      <c r="W11" s="409" t="s">
        <v>26</v>
      </c>
      <c r="X11" s="410"/>
      <c r="Y11" s="413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</row>
    <row r="12" spans="1:231" s="1" customFormat="1" ht="15" customHeight="1" thickBot="1" x14ac:dyDescent="0.25">
      <c r="A12" s="393"/>
      <c r="B12" s="393"/>
      <c r="C12" s="395"/>
      <c r="D12" s="393"/>
      <c r="E12" s="434"/>
      <c r="F12" s="423"/>
      <c r="G12" s="424"/>
      <c r="H12" s="425"/>
      <c r="I12" s="411"/>
      <c r="J12" s="412"/>
      <c r="K12" s="436"/>
      <c r="L12" s="443"/>
      <c r="M12" s="444"/>
      <c r="N12" s="444"/>
      <c r="O12" s="444"/>
      <c r="P12" s="406"/>
      <c r="Q12" s="407"/>
      <c r="R12" s="408"/>
      <c r="S12" s="411"/>
      <c r="T12" s="412"/>
      <c r="U12" s="412"/>
      <c r="V12" s="436"/>
      <c r="W12" s="414"/>
      <c r="X12" s="415"/>
      <c r="Y12" s="416"/>
    </row>
    <row r="13" spans="1:231" s="17" customFormat="1" ht="30" customHeight="1" thickBot="1" x14ac:dyDescent="0.25">
      <c r="A13" s="393"/>
      <c r="B13" s="393"/>
      <c r="C13" s="396"/>
      <c r="D13" s="393"/>
      <c r="E13" s="435"/>
      <c r="F13" s="26" t="s">
        <v>29</v>
      </c>
      <c r="G13" s="27" t="s">
        <v>17</v>
      </c>
      <c r="H13" s="28" t="s">
        <v>18</v>
      </c>
      <c r="I13" s="21" t="s">
        <v>29</v>
      </c>
      <c r="J13" s="22" t="s">
        <v>30</v>
      </c>
      <c r="K13" s="23" t="s">
        <v>31</v>
      </c>
      <c r="L13" s="21" t="s">
        <v>29</v>
      </c>
      <c r="M13" s="22" t="s">
        <v>38</v>
      </c>
      <c r="N13" s="22" t="s">
        <v>39</v>
      </c>
      <c r="O13" s="29" t="s">
        <v>22</v>
      </c>
      <c r="P13" s="21" t="s">
        <v>29</v>
      </c>
      <c r="Q13" s="22" t="s">
        <v>28</v>
      </c>
      <c r="R13" s="29" t="s">
        <v>23</v>
      </c>
      <c r="S13" s="21" t="s">
        <v>29</v>
      </c>
      <c r="T13" s="22" t="s">
        <v>25</v>
      </c>
      <c r="U13" s="22" t="s">
        <v>15</v>
      </c>
      <c r="V13" s="29" t="s">
        <v>19</v>
      </c>
      <c r="W13" s="21" t="s">
        <v>29</v>
      </c>
      <c r="X13" s="22" t="s">
        <v>20</v>
      </c>
      <c r="Y13" s="23" t="s">
        <v>21</v>
      </c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</row>
    <row r="14" spans="1:231" s="16" customFormat="1" ht="15" customHeight="1" x14ac:dyDescent="0.2">
      <c r="A14" s="388" t="s">
        <v>36</v>
      </c>
      <c r="B14" s="61" t="s">
        <v>37</v>
      </c>
      <c r="C14" s="47"/>
      <c r="D14" s="113"/>
      <c r="E14" s="80">
        <f>SUM(E15:E16)</f>
        <v>2207</v>
      </c>
      <c r="F14" s="44">
        <f t="shared" ref="F14:Y14" si="0">SUM(F15:F16)</f>
        <v>0</v>
      </c>
      <c r="G14" s="31">
        <f t="shared" si="0"/>
        <v>0</v>
      </c>
      <c r="H14" s="32">
        <f t="shared" si="0"/>
        <v>0</v>
      </c>
      <c r="I14" s="38">
        <f t="shared" si="0"/>
        <v>605</v>
      </c>
      <c r="J14" s="31">
        <f t="shared" si="0"/>
        <v>0</v>
      </c>
      <c r="K14" s="41">
        <f t="shared" si="0"/>
        <v>605</v>
      </c>
      <c r="L14" s="44">
        <f t="shared" si="0"/>
        <v>1422</v>
      </c>
      <c r="M14" s="31">
        <f t="shared" si="0"/>
        <v>532</v>
      </c>
      <c r="N14" s="31">
        <f t="shared" si="0"/>
        <v>890</v>
      </c>
      <c r="O14" s="32">
        <f t="shared" si="0"/>
        <v>0</v>
      </c>
      <c r="P14" s="38">
        <f t="shared" si="0"/>
        <v>0</v>
      </c>
      <c r="Q14" s="31">
        <f t="shared" si="0"/>
        <v>0</v>
      </c>
      <c r="R14" s="41">
        <f t="shared" si="0"/>
        <v>0</v>
      </c>
      <c r="S14" s="44">
        <f t="shared" si="0"/>
        <v>180</v>
      </c>
      <c r="T14" s="31">
        <f t="shared" si="0"/>
        <v>0</v>
      </c>
      <c r="U14" s="31">
        <f t="shared" si="0"/>
        <v>0</v>
      </c>
      <c r="V14" s="32">
        <f t="shared" si="0"/>
        <v>180</v>
      </c>
      <c r="W14" s="38">
        <f t="shared" si="0"/>
        <v>0</v>
      </c>
      <c r="X14" s="31">
        <f t="shared" si="0"/>
        <v>0</v>
      </c>
      <c r="Y14" s="32">
        <f t="shared" si="0"/>
        <v>0</v>
      </c>
    </row>
    <row r="15" spans="1:231" s="16" customFormat="1" ht="15" customHeight="1" x14ac:dyDescent="0.2">
      <c r="A15" s="389"/>
      <c r="B15" s="62" t="s">
        <v>0</v>
      </c>
      <c r="C15" s="48"/>
      <c r="D15" s="114"/>
      <c r="E15" s="81">
        <f>SUM(E17+E18+E19+E20+E21+E24)</f>
        <v>1808</v>
      </c>
      <c r="F15" s="45">
        <f t="shared" ref="F15:Y15" si="1">SUM(F17+F18+F19+F20+F21+F24)</f>
        <v>0</v>
      </c>
      <c r="G15" s="30">
        <f t="shared" si="1"/>
        <v>0</v>
      </c>
      <c r="H15" s="33">
        <f t="shared" si="1"/>
        <v>0</v>
      </c>
      <c r="I15" s="39">
        <f t="shared" si="1"/>
        <v>605</v>
      </c>
      <c r="J15" s="30">
        <f t="shared" si="1"/>
        <v>0</v>
      </c>
      <c r="K15" s="42">
        <f t="shared" si="1"/>
        <v>605</v>
      </c>
      <c r="L15" s="45">
        <f t="shared" si="1"/>
        <v>1101</v>
      </c>
      <c r="M15" s="30">
        <f t="shared" si="1"/>
        <v>532</v>
      </c>
      <c r="N15" s="30">
        <f t="shared" si="1"/>
        <v>569</v>
      </c>
      <c r="O15" s="33">
        <f t="shared" si="1"/>
        <v>0</v>
      </c>
      <c r="P15" s="39">
        <f t="shared" si="1"/>
        <v>0</v>
      </c>
      <c r="Q15" s="30">
        <f t="shared" si="1"/>
        <v>0</v>
      </c>
      <c r="R15" s="42">
        <f t="shared" si="1"/>
        <v>0</v>
      </c>
      <c r="S15" s="45">
        <f t="shared" si="1"/>
        <v>102</v>
      </c>
      <c r="T15" s="30">
        <f t="shared" si="1"/>
        <v>0</v>
      </c>
      <c r="U15" s="30">
        <f t="shared" si="1"/>
        <v>0</v>
      </c>
      <c r="V15" s="33">
        <f t="shared" si="1"/>
        <v>102</v>
      </c>
      <c r="W15" s="39">
        <f t="shared" si="1"/>
        <v>0</v>
      </c>
      <c r="X15" s="30">
        <f t="shared" si="1"/>
        <v>0</v>
      </c>
      <c r="Y15" s="33">
        <f t="shared" si="1"/>
        <v>0</v>
      </c>
    </row>
    <row r="16" spans="1:231" s="16" customFormat="1" ht="15" customHeight="1" thickBot="1" x14ac:dyDescent="0.25">
      <c r="A16" s="390"/>
      <c r="B16" s="92" t="s">
        <v>1</v>
      </c>
      <c r="C16" s="48"/>
      <c r="D16" s="114"/>
      <c r="E16" s="82">
        <f>SUM(E22+E23)</f>
        <v>399</v>
      </c>
      <c r="F16" s="46">
        <f t="shared" ref="F16:Y16" si="2">SUM(F22+F23)</f>
        <v>0</v>
      </c>
      <c r="G16" s="34">
        <f t="shared" si="2"/>
        <v>0</v>
      </c>
      <c r="H16" s="35">
        <f t="shared" si="2"/>
        <v>0</v>
      </c>
      <c r="I16" s="40">
        <f t="shared" si="2"/>
        <v>0</v>
      </c>
      <c r="J16" s="34">
        <f t="shared" si="2"/>
        <v>0</v>
      </c>
      <c r="K16" s="43">
        <f t="shared" si="2"/>
        <v>0</v>
      </c>
      <c r="L16" s="46">
        <f t="shared" si="2"/>
        <v>321</v>
      </c>
      <c r="M16" s="34">
        <f t="shared" si="2"/>
        <v>0</v>
      </c>
      <c r="N16" s="34">
        <f t="shared" si="2"/>
        <v>321</v>
      </c>
      <c r="O16" s="35">
        <f t="shared" si="2"/>
        <v>0</v>
      </c>
      <c r="P16" s="40">
        <f t="shared" si="2"/>
        <v>0</v>
      </c>
      <c r="Q16" s="34">
        <f t="shared" si="2"/>
        <v>0</v>
      </c>
      <c r="R16" s="43">
        <f t="shared" si="2"/>
        <v>0</v>
      </c>
      <c r="S16" s="46">
        <f t="shared" si="2"/>
        <v>78</v>
      </c>
      <c r="T16" s="34">
        <f t="shared" si="2"/>
        <v>0</v>
      </c>
      <c r="U16" s="34">
        <f t="shared" si="2"/>
        <v>0</v>
      </c>
      <c r="V16" s="35">
        <f t="shared" si="2"/>
        <v>78</v>
      </c>
      <c r="W16" s="40">
        <f t="shared" si="2"/>
        <v>0</v>
      </c>
      <c r="X16" s="34">
        <f t="shared" si="2"/>
        <v>0</v>
      </c>
      <c r="Y16" s="35">
        <f t="shared" si="2"/>
        <v>0</v>
      </c>
    </row>
    <row r="17" spans="1:25" s="56" customFormat="1" ht="24.95" customHeight="1" x14ac:dyDescent="0.2">
      <c r="A17" s="95" t="s">
        <v>2</v>
      </c>
      <c r="B17" s="64" t="s">
        <v>0</v>
      </c>
      <c r="C17" s="145">
        <v>50082817</v>
      </c>
      <c r="D17" s="142" t="s">
        <v>59</v>
      </c>
      <c r="E17" s="79">
        <f>SUM(F17+I17+L17+P17+S17+W17)</f>
        <v>91</v>
      </c>
      <c r="F17" s="73">
        <f>SUM(G17:H17)</f>
        <v>0</v>
      </c>
      <c r="G17" s="77">
        <v>0</v>
      </c>
      <c r="H17" s="147">
        <v>0</v>
      </c>
      <c r="I17" s="76">
        <f>SUM(J17:K17)</f>
        <v>0</v>
      </c>
      <c r="J17" s="77">
        <v>0</v>
      </c>
      <c r="K17" s="78">
        <v>0</v>
      </c>
      <c r="L17" s="73">
        <f>SUM(M17:O17)</f>
        <v>91</v>
      </c>
      <c r="M17" s="77">
        <v>0</v>
      </c>
      <c r="N17" s="77">
        <v>91</v>
      </c>
      <c r="O17" s="147">
        <v>0</v>
      </c>
      <c r="P17" s="76">
        <f>SUM(Q17:R17)</f>
        <v>0</v>
      </c>
      <c r="Q17" s="77">
        <v>0</v>
      </c>
      <c r="R17" s="78">
        <v>0</v>
      </c>
      <c r="S17" s="73">
        <f>SUM(T17:V17)</f>
        <v>0</v>
      </c>
      <c r="T17" s="74">
        <v>0</v>
      </c>
      <c r="U17" s="74">
        <v>0</v>
      </c>
      <c r="V17" s="75">
        <v>0</v>
      </c>
      <c r="W17" s="76">
        <f>SUM(X17:Y17)</f>
        <v>0</v>
      </c>
      <c r="X17" s="77">
        <v>0</v>
      </c>
      <c r="Y17" s="78">
        <v>0</v>
      </c>
    </row>
    <row r="18" spans="1:25" s="56" customFormat="1" ht="24.95" customHeight="1" x14ac:dyDescent="0.2">
      <c r="A18" s="96" t="s">
        <v>3</v>
      </c>
      <c r="B18" s="65" t="s">
        <v>0</v>
      </c>
      <c r="C18" s="111">
        <v>50005499</v>
      </c>
      <c r="D18" s="143" t="s">
        <v>56</v>
      </c>
      <c r="E18" s="69">
        <f t="shared" ref="E18:E24" si="3">SUM(F18+I18+L18+P18+S18+W18)</f>
        <v>1137</v>
      </c>
      <c r="F18" s="67">
        <f t="shared" ref="F18:F24" si="4">SUM(G18:H18)</f>
        <v>0</v>
      </c>
      <c r="G18" s="57">
        <v>0</v>
      </c>
      <c r="H18" s="140">
        <v>0</v>
      </c>
      <c r="I18" s="71">
        <f t="shared" ref="I18:I24" si="5">SUM(J18:K18)</f>
        <v>605</v>
      </c>
      <c r="J18" s="57">
        <v>0</v>
      </c>
      <c r="K18" s="58">
        <v>605</v>
      </c>
      <c r="L18" s="67">
        <f t="shared" ref="L18:L24" si="6">SUM(M18:O18)</f>
        <v>532</v>
      </c>
      <c r="M18" s="57">
        <v>532</v>
      </c>
      <c r="N18" s="57">
        <v>0</v>
      </c>
      <c r="O18" s="140">
        <v>0</v>
      </c>
      <c r="P18" s="71">
        <f t="shared" ref="P18:P24" si="7">SUM(Q18:R18)</f>
        <v>0</v>
      </c>
      <c r="Q18" s="57">
        <v>0</v>
      </c>
      <c r="R18" s="58">
        <v>0</v>
      </c>
      <c r="S18" s="67">
        <f t="shared" ref="S18:S24" si="8">SUM(T18:V18)</f>
        <v>0</v>
      </c>
      <c r="T18" s="57">
        <v>0</v>
      </c>
      <c r="U18" s="57">
        <v>0</v>
      </c>
      <c r="V18" s="140">
        <v>0</v>
      </c>
      <c r="W18" s="71">
        <f t="shared" ref="W18:W24" si="9">SUM(X18:Y18)</f>
        <v>0</v>
      </c>
      <c r="X18" s="57">
        <v>0</v>
      </c>
      <c r="Y18" s="58">
        <v>0</v>
      </c>
    </row>
    <row r="19" spans="1:25" s="56" customFormat="1" ht="24.95" customHeight="1" x14ac:dyDescent="0.2">
      <c r="A19" s="96" t="s">
        <v>3</v>
      </c>
      <c r="B19" s="65" t="s">
        <v>0</v>
      </c>
      <c r="C19" s="111">
        <v>50082825</v>
      </c>
      <c r="D19" s="143" t="s">
        <v>60</v>
      </c>
      <c r="E19" s="69">
        <f t="shared" si="3"/>
        <v>218</v>
      </c>
      <c r="F19" s="67">
        <f t="shared" si="4"/>
        <v>0</v>
      </c>
      <c r="G19" s="57">
        <v>0</v>
      </c>
      <c r="H19" s="140">
        <v>0</v>
      </c>
      <c r="I19" s="71">
        <f t="shared" si="5"/>
        <v>0</v>
      </c>
      <c r="J19" s="57">
        <v>0</v>
      </c>
      <c r="K19" s="58">
        <v>0</v>
      </c>
      <c r="L19" s="67">
        <f t="shared" si="6"/>
        <v>196</v>
      </c>
      <c r="M19" s="57">
        <v>0</v>
      </c>
      <c r="N19" s="57">
        <v>196</v>
      </c>
      <c r="O19" s="140">
        <v>0</v>
      </c>
      <c r="P19" s="71">
        <f t="shared" si="7"/>
        <v>0</v>
      </c>
      <c r="Q19" s="57">
        <v>0</v>
      </c>
      <c r="R19" s="58">
        <v>0</v>
      </c>
      <c r="S19" s="67">
        <f t="shared" si="8"/>
        <v>22</v>
      </c>
      <c r="T19" s="93">
        <v>0</v>
      </c>
      <c r="U19" s="93">
        <v>0</v>
      </c>
      <c r="V19" s="98">
        <v>22</v>
      </c>
      <c r="W19" s="71">
        <f t="shared" si="9"/>
        <v>0</v>
      </c>
      <c r="X19" s="57">
        <v>0</v>
      </c>
      <c r="Y19" s="58">
        <v>0</v>
      </c>
    </row>
    <row r="20" spans="1:25" s="56" customFormat="1" ht="24.95" customHeight="1" x14ac:dyDescent="0.2">
      <c r="A20" s="96" t="s">
        <v>6</v>
      </c>
      <c r="B20" s="65" t="s">
        <v>0</v>
      </c>
      <c r="C20" s="111">
        <v>50082833</v>
      </c>
      <c r="D20" s="143" t="s">
        <v>61</v>
      </c>
      <c r="E20" s="69">
        <f t="shared" si="3"/>
        <v>171</v>
      </c>
      <c r="F20" s="67">
        <f t="shared" si="4"/>
        <v>0</v>
      </c>
      <c r="G20" s="57">
        <v>0</v>
      </c>
      <c r="H20" s="140">
        <v>0</v>
      </c>
      <c r="I20" s="71">
        <f t="shared" si="5"/>
        <v>0</v>
      </c>
      <c r="J20" s="57">
        <v>0</v>
      </c>
      <c r="K20" s="58">
        <v>0</v>
      </c>
      <c r="L20" s="67">
        <f t="shared" si="6"/>
        <v>142</v>
      </c>
      <c r="M20" s="57">
        <v>0</v>
      </c>
      <c r="N20" s="57">
        <v>142</v>
      </c>
      <c r="O20" s="140">
        <v>0</v>
      </c>
      <c r="P20" s="71">
        <f t="shared" si="7"/>
        <v>0</v>
      </c>
      <c r="Q20" s="57">
        <v>0</v>
      </c>
      <c r="R20" s="58">
        <v>0</v>
      </c>
      <c r="S20" s="67">
        <f t="shared" si="8"/>
        <v>29</v>
      </c>
      <c r="T20" s="93">
        <v>0</v>
      </c>
      <c r="U20" s="93">
        <v>0</v>
      </c>
      <c r="V20" s="98">
        <v>29</v>
      </c>
      <c r="W20" s="71">
        <f t="shared" si="9"/>
        <v>0</v>
      </c>
      <c r="X20" s="57">
        <v>0</v>
      </c>
      <c r="Y20" s="58">
        <v>0</v>
      </c>
    </row>
    <row r="21" spans="1:25" s="56" customFormat="1" ht="24.95" customHeight="1" x14ac:dyDescent="0.2">
      <c r="A21" s="96" t="s">
        <v>4</v>
      </c>
      <c r="B21" s="65" t="s">
        <v>0</v>
      </c>
      <c r="C21" s="111">
        <v>50082841</v>
      </c>
      <c r="D21" s="143" t="s">
        <v>62</v>
      </c>
      <c r="E21" s="69">
        <f t="shared" si="3"/>
        <v>116</v>
      </c>
      <c r="F21" s="67">
        <f t="shared" si="4"/>
        <v>0</v>
      </c>
      <c r="G21" s="57">
        <v>0</v>
      </c>
      <c r="H21" s="140">
        <v>0</v>
      </c>
      <c r="I21" s="71">
        <f t="shared" si="5"/>
        <v>0</v>
      </c>
      <c r="J21" s="57">
        <v>0</v>
      </c>
      <c r="K21" s="58">
        <v>0</v>
      </c>
      <c r="L21" s="67">
        <f t="shared" si="6"/>
        <v>78</v>
      </c>
      <c r="M21" s="57">
        <v>0</v>
      </c>
      <c r="N21" s="57">
        <v>78</v>
      </c>
      <c r="O21" s="140">
        <v>0</v>
      </c>
      <c r="P21" s="71">
        <f t="shared" si="7"/>
        <v>0</v>
      </c>
      <c r="Q21" s="57">
        <v>0</v>
      </c>
      <c r="R21" s="58">
        <v>0</v>
      </c>
      <c r="S21" s="67">
        <f t="shared" si="8"/>
        <v>38</v>
      </c>
      <c r="T21" s="93">
        <v>0</v>
      </c>
      <c r="U21" s="93">
        <v>0</v>
      </c>
      <c r="V21" s="98">
        <v>38</v>
      </c>
      <c r="W21" s="71">
        <f t="shared" si="9"/>
        <v>0</v>
      </c>
      <c r="X21" s="57">
        <v>0</v>
      </c>
      <c r="Y21" s="58">
        <v>0</v>
      </c>
    </row>
    <row r="22" spans="1:25" s="56" customFormat="1" ht="24.95" customHeight="1" x14ac:dyDescent="0.2">
      <c r="A22" s="96" t="s">
        <v>5</v>
      </c>
      <c r="B22" s="65" t="s">
        <v>1</v>
      </c>
      <c r="C22" s="111">
        <v>50072900</v>
      </c>
      <c r="D22" s="143" t="s">
        <v>63</v>
      </c>
      <c r="E22" s="69">
        <f t="shared" si="3"/>
        <v>224</v>
      </c>
      <c r="F22" s="67">
        <f t="shared" si="4"/>
        <v>0</v>
      </c>
      <c r="G22" s="57">
        <v>0</v>
      </c>
      <c r="H22" s="140">
        <v>0</v>
      </c>
      <c r="I22" s="71">
        <f t="shared" si="5"/>
        <v>0</v>
      </c>
      <c r="J22" s="57">
        <v>0</v>
      </c>
      <c r="K22" s="58">
        <v>0</v>
      </c>
      <c r="L22" s="67">
        <f t="shared" si="6"/>
        <v>179</v>
      </c>
      <c r="M22" s="57">
        <v>0</v>
      </c>
      <c r="N22" s="57">
        <v>179</v>
      </c>
      <c r="O22" s="140">
        <v>0</v>
      </c>
      <c r="P22" s="71">
        <f t="shared" si="7"/>
        <v>0</v>
      </c>
      <c r="Q22" s="57">
        <v>0</v>
      </c>
      <c r="R22" s="58">
        <v>0</v>
      </c>
      <c r="S22" s="67">
        <f t="shared" si="8"/>
        <v>45</v>
      </c>
      <c r="T22" s="93">
        <v>0</v>
      </c>
      <c r="U22" s="93">
        <v>0</v>
      </c>
      <c r="V22" s="98">
        <v>45</v>
      </c>
      <c r="W22" s="71">
        <f t="shared" si="9"/>
        <v>0</v>
      </c>
      <c r="X22" s="57">
        <v>0</v>
      </c>
      <c r="Y22" s="58">
        <v>0</v>
      </c>
    </row>
    <row r="23" spans="1:25" s="56" customFormat="1" ht="24.95" customHeight="1" x14ac:dyDescent="0.2">
      <c r="A23" s="96" t="s">
        <v>7</v>
      </c>
      <c r="B23" s="65" t="s">
        <v>1</v>
      </c>
      <c r="C23" s="111">
        <v>50082850</v>
      </c>
      <c r="D23" s="143" t="s">
        <v>64</v>
      </c>
      <c r="E23" s="69">
        <f t="shared" si="3"/>
        <v>175</v>
      </c>
      <c r="F23" s="67">
        <f t="shared" si="4"/>
        <v>0</v>
      </c>
      <c r="G23" s="57">
        <v>0</v>
      </c>
      <c r="H23" s="140">
        <v>0</v>
      </c>
      <c r="I23" s="71">
        <f t="shared" si="5"/>
        <v>0</v>
      </c>
      <c r="J23" s="57">
        <v>0</v>
      </c>
      <c r="K23" s="58">
        <v>0</v>
      </c>
      <c r="L23" s="67">
        <f t="shared" si="6"/>
        <v>142</v>
      </c>
      <c r="M23" s="57">
        <v>0</v>
      </c>
      <c r="N23" s="57">
        <v>142</v>
      </c>
      <c r="O23" s="140">
        <v>0</v>
      </c>
      <c r="P23" s="71">
        <f t="shared" si="7"/>
        <v>0</v>
      </c>
      <c r="Q23" s="57">
        <v>0</v>
      </c>
      <c r="R23" s="58">
        <v>0</v>
      </c>
      <c r="S23" s="67">
        <f t="shared" si="8"/>
        <v>33</v>
      </c>
      <c r="T23" s="93">
        <v>0</v>
      </c>
      <c r="U23" s="93">
        <v>0</v>
      </c>
      <c r="V23" s="98">
        <v>33</v>
      </c>
      <c r="W23" s="71">
        <f t="shared" si="9"/>
        <v>0</v>
      </c>
      <c r="X23" s="57">
        <v>0</v>
      </c>
      <c r="Y23" s="58">
        <v>0</v>
      </c>
    </row>
    <row r="24" spans="1:25" s="56" customFormat="1" ht="24.95" customHeight="1" thickBot="1" x14ac:dyDescent="0.25">
      <c r="A24" s="97" t="s">
        <v>8</v>
      </c>
      <c r="B24" s="66" t="s">
        <v>0</v>
      </c>
      <c r="C24" s="146">
        <v>50082868</v>
      </c>
      <c r="D24" s="144" t="s">
        <v>65</v>
      </c>
      <c r="E24" s="70">
        <f t="shared" si="3"/>
        <v>75</v>
      </c>
      <c r="F24" s="68">
        <f t="shared" si="4"/>
        <v>0</v>
      </c>
      <c r="G24" s="59">
        <v>0</v>
      </c>
      <c r="H24" s="141">
        <v>0</v>
      </c>
      <c r="I24" s="72">
        <f t="shared" si="5"/>
        <v>0</v>
      </c>
      <c r="J24" s="59">
        <v>0</v>
      </c>
      <c r="K24" s="60">
        <v>0</v>
      </c>
      <c r="L24" s="68">
        <f t="shared" si="6"/>
        <v>62</v>
      </c>
      <c r="M24" s="59">
        <v>0</v>
      </c>
      <c r="N24" s="59">
        <v>62</v>
      </c>
      <c r="O24" s="141">
        <v>0</v>
      </c>
      <c r="P24" s="72">
        <f t="shared" si="7"/>
        <v>0</v>
      </c>
      <c r="Q24" s="59">
        <v>0</v>
      </c>
      <c r="R24" s="60">
        <v>0</v>
      </c>
      <c r="S24" s="68">
        <f t="shared" si="8"/>
        <v>13</v>
      </c>
      <c r="T24" s="94">
        <v>0</v>
      </c>
      <c r="U24" s="94">
        <v>0</v>
      </c>
      <c r="V24" s="99">
        <v>13</v>
      </c>
      <c r="W24" s="72">
        <f t="shared" si="9"/>
        <v>0</v>
      </c>
      <c r="X24" s="59">
        <v>0</v>
      </c>
      <c r="Y24" s="60">
        <v>0</v>
      </c>
    </row>
    <row r="25" spans="1:25" ht="15" customHeight="1" x14ac:dyDescent="0.2">
      <c r="C25" s="54"/>
      <c r="D25" s="50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15" customHeight="1" x14ac:dyDescent="0.2">
      <c r="A26" s="83" t="s">
        <v>42</v>
      </c>
      <c r="C26" s="54"/>
      <c r="D26" s="50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" customHeight="1" x14ac:dyDescent="0.2">
      <c r="A27" s="84" t="s">
        <v>54</v>
      </c>
      <c r="C27" s="54"/>
      <c r="D27" s="50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15" customHeight="1" x14ac:dyDescent="0.2">
      <c r="A28" s="83" t="s">
        <v>44</v>
      </c>
      <c r="C28" s="54"/>
      <c r="D28" s="50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</sheetData>
  <sheetProtection password="8130" sheet="1"/>
  <mergeCells count="20">
    <mergeCell ref="A14:A16"/>
    <mergeCell ref="A8:Y8"/>
    <mergeCell ref="A9:Y9"/>
    <mergeCell ref="A11:A13"/>
    <mergeCell ref="B11:B13"/>
    <mergeCell ref="C11:C13"/>
    <mergeCell ref="D11:D13"/>
    <mergeCell ref="E11:E13"/>
    <mergeCell ref="F11:H12"/>
    <mergeCell ref="I11:K12"/>
    <mergeCell ref="L11:O12"/>
    <mergeCell ref="P11:R12"/>
    <mergeCell ref="S11:V12"/>
    <mergeCell ref="W11:Y12"/>
    <mergeCell ref="A1:Y1"/>
    <mergeCell ref="A2:Y2"/>
    <mergeCell ref="A3:Y3"/>
    <mergeCell ref="A5:Y5"/>
    <mergeCell ref="A7:Y7"/>
    <mergeCell ref="A4:Y4"/>
  </mergeCells>
  <printOptions horizontalCentered="1"/>
  <pageMargins left="0.19685039370078741" right="0" top="0.59055118110236227" bottom="0.59055118110236227" header="0.31496062992125984" footer="0.31496062992125984"/>
  <pageSetup paperSize="9" scale="75" orientation="landscape" verticalDpi="0" r:id="rId1"/>
  <headerFooter>
    <oddFooter>&amp;C&amp;"Calibri,Negrito"Página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9</vt:i4>
      </vt:variant>
    </vt:vector>
  </HeadingPairs>
  <TitlesOfParts>
    <vt:vector size="19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'2010'!Area_de_impressao</vt:lpstr>
      <vt:lpstr>'2015'!Area_de_impressao</vt:lpstr>
      <vt:lpstr>'2010'!Titulos_de_impressao</vt:lpstr>
      <vt:lpstr>'2011'!Titulos_de_impressao</vt:lpstr>
      <vt:lpstr>'2012'!Titulos_de_impressao</vt:lpstr>
      <vt:lpstr>'2013'!Titulos_de_impressao</vt:lpstr>
      <vt:lpstr>'2014'!Titulos_de_impressao</vt:lpstr>
      <vt:lpstr>'2015'!Titulos_de_impressao</vt:lpstr>
      <vt:lpstr>'2016'!Titulos_de_impressao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Cristina Gomes de Castro</dc:creator>
  <cp:lastModifiedBy>Alciley</cp:lastModifiedBy>
  <cp:lastPrinted>2017-01-16T17:31:28Z</cp:lastPrinted>
  <dcterms:created xsi:type="dcterms:W3CDTF">2009-09-25T18:24:12Z</dcterms:created>
  <dcterms:modified xsi:type="dcterms:W3CDTF">2020-03-30T21:04:53Z</dcterms:modified>
</cp:coreProperties>
</file>